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hui\Desktop\New folder\Webpage update\211104\"/>
    </mc:Choice>
  </mc:AlternateContent>
  <bookViews>
    <workbookView xWindow="15" yWindow="615" windowWidth="21600" windowHeight="16605" tabRatio="857" firstSheet="3" activeTab="3"/>
  </bookViews>
  <sheets>
    <sheet name="Sample 1" sheetId="15" r:id="rId1"/>
    <sheet name="Sample 2" sheetId="18" r:id="rId2"/>
    <sheet name="FAQ" sheetId="16" r:id="rId3"/>
    <sheet name="Module 1" sheetId="3" r:id="rId4"/>
    <sheet name="Module 2" sheetId="4" r:id="rId5"/>
    <sheet name="Module 3" sheetId="5" r:id="rId6"/>
    <sheet name="Module 4" sheetId="6" r:id="rId7"/>
    <sheet name="Module 5" sheetId="7" r:id="rId8"/>
    <sheet name="Module 6" sheetId="8" r:id="rId9"/>
    <sheet name="Module 7" sheetId="9" r:id="rId10"/>
    <sheet name="Module 8" sheetId="10" r:id="rId11"/>
    <sheet name="Module 9" sheetId="11" r:id="rId12"/>
    <sheet name="Module 10" sheetId="12" r:id="rId13"/>
    <sheet name="Explanatory notes" sheetId="14" r:id="rId14"/>
    <sheet name="Internal use" sheetId="19" r:id="rId15"/>
  </sheets>
  <definedNames>
    <definedName name="_xlnm._FilterDatabase" localSheetId="13" hidden="1">'Explanatory notes'!$A$1:$D$877</definedName>
    <definedName name="_xlnm._FilterDatabase" localSheetId="10" hidden="1">'Module 8'!$A$19:$B$46</definedName>
    <definedName name="_xlnm.Print_Area" localSheetId="13">'Explanatory notes'!$A$1:$C$877</definedName>
    <definedName name="_xlnm.Print_Area" localSheetId="3">'Module 1'!$A$5:$B$35</definedName>
    <definedName name="_xlnm.Print_Area" localSheetId="12">'Module 10'!$A$8:$B$54</definedName>
    <definedName name="_xlnm.Print_Area" localSheetId="4">'Module 2'!$A$5:$B$32</definedName>
    <definedName name="_xlnm.Print_Area" localSheetId="5">'Module 3'!$A$5:$B$29</definedName>
    <definedName name="_xlnm.Print_Area" localSheetId="6">'Module 4'!$A$5:$B$41</definedName>
    <definedName name="_xlnm.Print_Area" localSheetId="7">'Module 5'!$A$5:$B$32</definedName>
    <definedName name="_xlnm.Print_Area" localSheetId="8">'Module 6'!$A$5:$B$49</definedName>
    <definedName name="_xlnm.Print_Area" localSheetId="9">'Module 7'!$A$1:$I$94</definedName>
    <definedName name="_xlnm.Print_Area" localSheetId="10">'Module 8'!$A$5:$B$46</definedName>
    <definedName name="_xlnm.Print_Area" localSheetId="11">'Module 9'!$A$8:$B$89</definedName>
    <definedName name="_xlnm.Print_Titles" localSheetId="13">'Explanatory notes'!$1:$1</definedName>
    <definedName name="_xlnm.Print_Titles" localSheetId="3">'Module 1'!$14:$20</definedName>
    <definedName name="_xlnm.Print_Titles" localSheetId="12">'Module 10'!$22:$26</definedName>
    <definedName name="_xlnm.Print_Titles" localSheetId="4">'Module 2'!$14:$18</definedName>
    <definedName name="_xlnm.Print_Titles" localSheetId="5">'Module 3'!$15:$19</definedName>
    <definedName name="_xlnm.Print_Titles" localSheetId="6">'Module 4'!$19:$23</definedName>
    <definedName name="_xlnm.Print_Titles" localSheetId="7">'Module 5'!$16:$20</definedName>
    <definedName name="_xlnm.Print_Titles" localSheetId="8">'Module 6'!$14:$18</definedName>
    <definedName name="_xlnm.Print_Titles" localSheetId="10">'Module 8'!$15:$19</definedName>
    <definedName name="_xlnm.Print_Titles" localSheetId="11">'Module 9'!$16:$20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9" l="1"/>
  <c r="C12" i="19"/>
  <c r="C11" i="19"/>
  <c r="C16" i="19" l="1"/>
  <c r="C14" i="19"/>
  <c r="C13" i="19"/>
  <c r="C8" i="19"/>
  <c r="C9" i="19"/>
  <c r="C10" i="19"/>
  <c r="C7" i="19"/>
  <c r="E3" i="6" l="1"/>
  <c r="F46" i="12" l="1"/>
  <c r="F54" i="12"/>
  <c r="F52" i="12"/>
  <c r="F50" i="12"/>
  <c r="F48" i="12"/>
  <c r="F44" i="12"/>
  <c r="F42" i="12"/>
  <c r="F40" i="12"/>
  <c r="F37" i="12"/>
  <c r="F35" i="12"/>
  <c r="F33" i="12"/>
  <c r="F31" i="12"/>
  <c r="F29" i="12"/>
  <c r="E3" i="12"/>
  <c r="F16" i="11"/>
  <c r="F15" i="11"/>
  <c r="F14" i="11"/>
  <c r="F13" i="11"/>
  <c r="F12" i="11"/>
  <c r="E3" i="11"/>
  <c r="F15" i="10"/>
  <c r="F14" i="10"/>
  <c r="F13" i="10"/>
  <c r="F12" i="10"/>
  <c r="F11" i="10"/>
  <c r="F10" i="10"/>
  <c r="F9" i="10"/>
  <c r="E3" i="10"/>
  <c r="F46" i="9"/>
  <c r="F44" i="9"/>
  <c r="F42" i="9"/>
  <c r="F40" i="9"/>
  <c r="F36" i="9"/>
  <c r="F35" i="9"/>
  <c r="F34" i="9"/>
  <c r="F37" i="9"/>
  <c r="F38" i="9"/>
  <c r="F31" i="9"/>
  <c r="F32" i="9"/>
  <c r="F30" i="9"/>
  <c r="F28" i="9"/>
  <c r="F26" i="9"/>
  <c r="F24" i="9"/>
  <c r="E3" i="9"/>
  <c r="F49" i="8"/>
  <c r="F48" i="8"/>
  <c r="F47" i="8"/>
  <c r="F44" i="8"/>
  <c r="F43" i="8"/>
  <c r="F42" i="8"/>
  <c r="F40" i="8"/>
  <c r="F39" i="8"/>
  <c r="F38" i="8"/>
  <c r="F37" i="8"/>
  <c r="F31" i="8"/>
  <c r="F30" i="8"/>
  <c r="F29" i="8"/>
  <c r="F27" i="8"/>
  <c r="F25" i="8"/>
  <c r="F26" i="8"/>
  <c r="F28" i="8"/>
  <c r="F32" i="8"/>
  <c r="F33" i="8"/>
  <c r="F34" i="8"/>
  <c r="F35" i="8"/>
  <c r="F36" i="8"/>
  <c r="F24" i="8"/>
  <c r="F23" i="8"/>
  <c r="F20" i="8"/>
  <c r="E3" i="8"/>
  <c r="F32" i="7"/>
  <c r="F30" i="7"/>
  <c r="F28" i="7"/>
  <c r="F26" i="7"/>
  <c r="F24" i="7"/>
  <c r="F41" i="6"/>
  <c r="F39" i="6"/>
  <c r="F37" i="6"/>
  <c r="F35" i="6"/>
  <c r="F33" i="6"/>
  <c r="F31" i="6"/>
  <c r="F29" i="6"/>
  <c r="F27" i="6"/>
  <c r="F25" i="6"/>
  <c r="F22" i="7"/>
  <c r="E3" i="5"/>
  <c r="F3" i="5" s="1"/>
  <c r="E9" i="19" s="1"/>
  <c r="E3" i="4"/>
  <c r="F3" i="4" s="1"/>
  <c r="E8" i="19" s="1"/>
  <c r="E3" i="3"/>
  <c r="F3" i="3" s="1"/>
  <c r="E7" i="19" s="1"/>
  <c r="F3" i="10" l="1"/>
  <c r="E14" i="19" s="1"/>
  <c r="F3" i="9"/>
  <c r="E13" i="19" s="1"/>
  <c r="F3" i="12"/>
  <c r="E16" i="19" s="1"/>
  <c r="F3" i="11"/>
  <c r="E15" i="19" s="1"/>
  <c r="F3" i="8"/>
  <c r="E12" i="19" s="1"/>
  <c r="F3" i="6"/>
  <c r="E10" i="19" s="1"/>
  <c r="E3" i="7"/>
  <c r="E11" i="19" s="1"/>
</calcChain>
</file>

<file path=xl/sharedStrings.xml><?xml version="1.0" encoding="utf-8"?>
<sst xmlns="http://schemas.openxmlformats.org/spreadsheetml/2006/main" count="1897" uniqueCount="1382">
  <si>
    <t>Module aim</t>
  </si>
  <si>
    <t>Syllabus area</t>
    <phoneticPr fontId="5" type="noConversion"/>
  </si>
  <si>
    <t>Explain the purpose of accounting</t>
  </si>
  <si>
    <t>Demonstrate an understanding of accounting principles</t>
  </si>
  <si>
    <t>Prepare and present financial statements from a trial balance or incomplete records</t>
  </si>
  <si>
    <t>Learning Outcomes</t>
  </si>
  <si>
    <t>Proficiency Level</t>
  </si>
  <si>
    <t xml:space="preserve">Explain the purpose of accounting </t>
  </si>
  <si>
    <t>Explain the role of accounting within a business entity</t>
  </si>
  <si>
    <t>Explain the relationship between business activities and business transactions</t>
  </si>
  <si>
    <t>Identify the types of financial statements and explain their purpose</t>
  </si>
  <si>
    <t xml:space="preserve">Demonstrate an understanding of accounting principles </t>
  </si>
  <si>
    <t>Explain the general features in preparing financial statements</t>
    <phoneticPr fontId="5" type="noConversion"/>
  </si>
  <si>
    <t>Apply the accounting equation to business transactions and prepare a trial balance</t>
    <phoneticPr fontId="5" type="noConversion"/>
  </si>
  <si>
    <t>Account for property, plant and equipment</t>
    <phoneticPr fontId="5" type="noConversion"/>
  </si>
  <si>
    <t>Account for inventories and trade receivables</t>
  </si>
  <si>
    <t>Prepare period end adjustments</t>
  </si>
  <si>
    <t xml:space="preserve">Prepare and present financial statements from a trial balance or incomplete records </t>
  </si>
  <si>
    <t>Prepare financial statements from incomplete records</t>
  </si>
  <si>
    <t>Prepare financial statements for various common types of business entity</t>
  </si>
  <si>
    <t>Syllabus area</t>
  </si>
  <si>
    <t>Explain the role and purpose of management accounting</t>
    <phoneticPr fontId="5" type="noConversion"/>
  </si>
  <si>
    <t>Apply cost accounting</t>
    <phoneticPr fontId="5" type="noConversion"/>
  </si>
  <si>
    <t>Apply the principles and techniques for budgeting and forecasting</t>
    <phoneticPr fontId="5" type="noConversion"/>
  </si>
  <si>
    <t>Analyse information for performance measurement</t>
    <phoneticPr fontId="5" type="noConversion"/>
  </si>
  <si>
    <t>Explain the role and purpose of management accounting</t>
  </si>
  <si>
    <t>Apply cost accounting</t>
  </si>
  <si>
    <t>Apply costing techniques for materials, labour and overheads</t>
  </si>
  <si>
    <t>Apply absorption, marginal and job costing</t>
  </si>
  <si>
    <t>Apply activity based costing ("ABC")</t>
  </si>
  <si>
    <t>Apply process costing</t>
  </si>
  <si>
    <t>Apply contribution analysis in decision making</t>
  </si>
  <si>
    <t>Apply the principles and techniques for budgeting and forecasting</t>
  </si>
  <si>
    <t xml:space="preserve">Analyse information for performance measurement </t>
  </si>
  <si>
    <t>Module 1: Accounting</t>
  </si>
  <si>
    <t>Module 2: Management Accounting</t>
  </si>
  <si>
    <t>Explain the features of economic environment and define economic concepts</t>
    <phoneticPr fontId="5" type="noConversion"/>
  </si>
  <si>
    <t>Apply the fundamental principles of microeconomic theory</t>
    <phoneticPr fontId="5" type="noConversion"/>
  </si>
  <si>
    <t>Apply the fundamental principles of macroeconomic theory</t>
    <phoneticPr fontId="5" type="noConversion"/>
  </si>
  <si>
    <t>Explain the key concepts of statistical analysis</t>
    <phoneticPr fontId="5" type="noConversion"/>
  </si>
  <si>
    <t>Apply techniques of statistical analysis</t>
    <phoneticPr fontId="5" type="noConversion"/>
  </si>
  <si>
    <t>Explain the features of economic environment and define economic concepts</t>
    <phoneticPr fontId="3" type="noConversion"/>
  </si>
  <si>
    <t>Apply the fundamental principles of microeconomic theory</t>
    <phoneticPr fontId="3" type="noConversion"/>
  </si>
  <si>
    <t>Describe the types and characteristics of business entities</t>
  </si>
  <si>
    <t>Explain the importance of effective organizational management</t>
  </si>
  <si>
    <t>Explain the role of production and operations management</t>
  </si>
  <si>
    <t>Explain the importance of management in a service entity</t>
  </si>
  <si>
    <t>Explain the role of financial management</t>
  </si>
  <si>
    <t>Explain the role of human resource management</t>
  </si>
  <si>
    <t>Describe and analyse effective control systems</t>
  </si>
  <si>
    <t>Explain and apply basic concepts of marketing</t>
  </si>
  <si>
    <t>Describe the characteristics of international business and features of globalization</t>
  </si>
  <si>
    <t>Explain the role of strategic production analysis</t>
  </si>
  <si>
    <t>Analyse the role of e-Commerce</t>
  </si>
  <si>
    <t>Analyse the risks and security of information management</t>
  </si>
  <si>
    <t>Categorize the nature and account for the value of information systems</t>
  </si>
  <si>
    <t>Describe and apply corporate information systems</t>
  </si>
  <si>
    <t>Analyse systems development process</t>
  </si>
  <si>
    <t>Use information technology applications</t>
  </si>
  <si>
    <t>Describe and apply the professional standards and guidelines applicable to an audit</t>
    <phoneticPr fontId="3" type="noConversion"/>
  </si>
  <si>
    <t>Explain the legal and regulatory framework</t>
  </si>
  <si>
    <t>Explain the nature and purpose of auditing</t>
    <phoneticPr fontId="3" type="noConversion"/>
  </si>
  <si>
    <t>Explain and analyse audit approach and planning</t>
    <phoneticPr fontId="3" type="noConversion"/>
  </si>
  <si>
    <t>Demonstrate how to prepare the overall audit plan and audit programme</t>
  </si>
  <si>
    <t>Describe the use of audit sampling for tests of controls</t>
  </si>
  <si>
    <t>Illustrate the use of audit sampling for tests of details of balances</t>
  </si>
  <si>
    <t>Describe the audit of computerized systems</t>
  </si>
  <si>
    <t>Describe the use of work of others</t>
  </si>
  <si>
    <t>Apply audit procedures to an audit</t>
    <phoneticPr fontId="3" type="noConversion"/>
  </si>
  <si>
    <t>Prepare an auditor's report</t>
    <phoneticPr fontId="3" type="noConversion"/>
  </si>
  <si>
    <t>Analyse the importance of audit planning and its documentation</t>
  </si>
  <si>
    <t>Illustrate the relationship between materiality and risk</t>
  </si>
  <si>
    <t>Apply the audit procedures to different business cycles</t>
  </si>
  <si>
    <t>Illustrate major actions involved during the completion of an audit</t>
  </si>
  <si>
    <t>Analyse the basis of auditor's report</t>
  </si>
  <si>
    <t>Explain and apply the key aspects of corporate laws and regulations that govern public companies</t>
  </si>
  <si>
    <t>Analyse and apply the key concepts and principles of the law of tort and negligence</t>
  </si>
  <si>
    <t>Analyse and apply the key concepts and principles of the contract law</t>
  </si>
  <si>
    <t>Analyse and apply the key concepts and principles of the consumer laws</t>
  </si>
  <si>
    <t>Analyse and apply the key concepts and principles of the employment laws</t>
  </si>
  <si>
    <t>Apply the key concepts and principles of the bribery and corruption laws</t>
  </si>
  <si>
    <t>Analyse the key aspects of agency relationship</t>
  </si>
  <si>
    <t></t>
    <phoneticPr fontId="3" type="noConversion"/>
  </si>
  <si>
    <t>Explain the key aspects of the legal system and the key roles of external regulatory bodies in Hong Kong</t>
    <phoneticPr fontId="3" type="noConversion"/>
  </si>
  <si>
    <t xml:space="preserve">Prepare accounting records, demonstrate management and control </t>
    <phoneticPr fontId="3" type="noConversion"/>
  </si>
  <si>
    <t>Describe the framework of financial accounting and reporting</t>
    <phoneticPr fontId="3" type="noConversion"/>
  </si>
  <si>
    <t>Apply appropriate accounting principles and concepts to account for business transactions</t>
    <phoneticPr fontId="3" type="noConversion"/>
  </si>
  <si>
    <t>Prepare and present financial statements in accordance with Hong Kong Financial Reporting Standards</t>
    <phoneticPr fontId="3" type="noConversion"/>
  </si>
  <si>
    <t>Apply the accounting principles and concepts to prepare financial statements with simple group structures</t>
    <phoneticPr fontId="3" type="noConversion"/>
  </si>
  <si>
    <t>Analyse the financial environment in which businesses operate</t>
    <phoneticPr fontId="3" type="noConversion"/>
  </si>
  <si>
    <t>Apply financial risk framework and different methods of managing financial risks</t>
    <phoneticPr fontId="3" type="noConversion"/>
  </si>
  <si>
    <t>Apply pricing strategies and decisions</t>
    <phoneticPr fontId="3" type="noConversion"/>
  </si>
  <si>
    <t>Analyse the strategic management accounting framework</t>
    <phoneticPr fontId="3" type="noConversion"/>
  </si>
  <si>
    <t>Produce financial analysis</t>
    <phoneticPr fontId="3" type="noConversion"/>
  </si>
  <si>
    <t>Consider and apply information for effective performance measurement</t>
    <phoneticPr fontId="3" type="noConversion"/>
  </si>
  <si>
    <t>Apply appraisal techniques for capital investment projects</t>
    <phoneticPr fontId="3" type="noConversion"/>
  </si>
  <si>
    <t>Product financial forecasts and evaluate business plans</t>
    <phoneticPr fontId="3" type="noConversion"/>
  </si>
  <si>
    <t>Apply techniques of financial analysis</t>
  </si>
  <si>
    <t>Evaluate a business entity's financial strategy</t>
  </si>
  <si>
    <t>Produce a forecast cash flow statement for a business entity</t>
  </si>
  <si>
    <t>Analyse the liquidity and solvency positions for a business entity</t>
  </si>
  <si>
    <t>Demonstrate an understanding of the tax system and administration in Hong Kong</t>
    <phoneticPr fontId="3" type="noConversion"/>
  </si>
  <si>
    <t>Apply tax rules and principles and calculate tax liabilities for property tax, salaries tax, profits tax, personal assessment and stamp duty in Hong Kong</t>
    <phoneticPr fontId="3" type="noConversion"/>
  </si>
  <si>
    <t>State, describe and apply the following key aspects of the tax system in Hong Kong:</t>
  </si>
  <si>
    <t>Principles of taxation</t>
  </si>
  <si>
    <t>Types of tax</t>
  </si>
  <si>
    <t>Sources of Hong Kong tax law – statute, case law, Board of Review decisions</t>
  </si>
  <si>
    <t>Interpretation of tax statutes</t>
  </si>
  <si>
    <t>The Basic Law</t>
  </si>
  <si>
    <t>Departmental Interpretation and Practice Notes</t>
  </si>
  <si>
    <t>Duties and powers of officers of the IRD, and official secrecy</t>
  </si>
  <si>
    <t>Obligations and liabilities of a taxpayer, his agent or an executor</t>
  </si>
  <si>
    <t>Returns, offences and penalties</t>
  </si>
  <si>
    <t>Assessments, additional assessments and provisional assessments</t>
  </si>
  <si>
    <t>Payment, recovery, holding over and refund of tax</t>
  </si>
  <si>
    <t>Objections, appeals and claims</t>
  </si>
  <si>
    <t>Board of Review</t>
  </si>
  <si>
    <t>Board of Inland Revenue</t>
  </si>
  <si>
    <t>Describe, explain and analyse the following tax issues as they impact and interact on transactions, individuals and entities:</t>
  </si>
  <si>
    <t>Property tax</t>
  </si>
  <si>
    <t>Scope of property tax charge</t>
  </si>
  <si>
    <t>Chargeable property and owners of land and/or buildings</t>
  </si>
  <si>
    <t>Salaries tax</t>
  </si>
  <si>
    <t>Scope of salaries tax charge</t>
  </si>
  <si>
    <t>Time basis assessment</t>
  </si>
  <si>
    <t>Incomes</t>
  </si>
  <si>
    <t>Lump sum receipts</t>
  </si>
  <si>
    <t>Expenses and deductions</t>
  </si>
  <si>
    <t>Losses</t>
  </si>
  <si>
    <t>Personal allowances</t>
  </si>
  <si>
    <t>Separate taxation on spouses and joint assessment</t>
  </si>
  <si>
    <t>Profits tax</t>
  </si>
  <si>
    <t>Scope of profits tax charge</t>
  </si>
  <si>
    <t>Badges of trade</t>
  </si>
  <si>
    <t>Deemed trading receipts</t>
  </si>
  <si>
    <t>Distinction between capital and revenue items</t>
  </si>
  <si>
    <t>General deductions and specific deductions</t>
  </si>
  <si>
    <t>Cessation and post-cessation receipts and payments</t>
  </si>
  <si>
    <t>Partnerships, joint ventures and allocation of profit/loss</t>
  </si>
  <si>
    <t>Depreciation allowances: plant and machinery</t>
  </si>
  <si>
    <t>Depreciation allowances: industrial buildings and commercial buildings</t>
  </si>
  <si>
    <t>Personal assessment</t>
  </si>
  <si>
    <t>Election for personal assessment</t>
  </si>
  <si>
    <t>Stamp duty</t>
  </si>
  <si>
    <t>Scope of stamp duty charge</t>
  </si>
  <si>
    <t>Conveyance on sale of immovable property</t>
  </si>
  <si>
    <t>Agreement for sale of immovable property</t>
  </si>
  <si>
    <t>Lease of immovable property</t>
  </si>
  <si>
    <t>Hong Kong stock</t>
  </si>
  <si>
    <t>Hong Kong bearer instrument, duplicate and counterpart</t>
  </si>
  <si>
    <t>Voluntary disposition inter vivos</t>
  </si>
  <si>
    <t>Exemptions and reliefs</t>
  </si>
  <si>
    <t>Adjudication, assessment and administration</t>
  </si>
  <si>
    <t>Ascertainment of property tax liability</t>
  </si>
  <si>
    <t>Ascertainment of salaries tax liability</t>
  </si>
  <si>
    <t>Ascertainment of profits tax liability</t>
  </si>
  <si>
    <t>Ascertainment of tax liability under personal assessment</t>
  </si>
  <si>
    <t>Ascertainment of stamp duty liability</t>
  </si>
  <si>
    <t>Apply profits tax rules and principles and calculate profits tax liabilities for cross-border transactions</t>
    <phoneticPr fontId="3" type="noConversion"/>
  </si>
  <si>
    <t>Analyse the financial environment in which businesses operate</t>
    <phoneticPr fontId="3" type="noConversion"/>
  </si>
  <si>
    <t>Apply financial risk framework and different methods of managing financial risks</t>
    <phoneticPr fontId="3" type="noConversion"/>
  </si>
  <si>
    <t>Apply pricing strategies and decisions</t>
    <phoneticPr fontId="3" type="noConversion"/>
  </si>
  <si>
    <t>Analyse the strategic management accounting framework</t>
    <phoneticPr fontId="3" type="noConversion"/>
  </si>
  <si>
    <t>Describe the key elements of a strategic management accounting framework</t>
    <phoneticPr fontId="3" type="noConversion"/>
  </si>
  <si>
    <t>Analyse proposed investment projects</t>
    <phoneticPr fontId="3" type="noConversion"/>
  </si>
  <si>
    <t>Explain the results of a post-appraisal audit of projects</t>
    <phoneticPr fontId="3" type="noConversion"/>
  </si>
  <si>
    <t>Produce financial analysis</t>
    <phoneticPr fontId="3" type="noConversion"/>
  </si>
  <si>
    <t>Consider and apply information for effective performance measurement</t>
    <phoneticPr fontId="3" type="noConversion"/>
  </si>
  <si>
    <t>Apply appraisal techniques for capital investment projects</t>
    <phoneticPr fontId="3" type="noConversion"/>
  </si>
  <si>
    <t>Product financial forecasts and evaluate business plans</t>
    <phoneticPr fontId="3" type="noConversion"/>
  </si>
  <si>
    <t>Describe and apply the professional standards and guidelines applicable to an audit</t>
    <phoneticPr fontId="3" type="noConversion"/>
  </si>
  <si>
    <t>Explain the nature and purpose of auditing</t>
    <phoneticPr fontId="3" type="noConversion"/>
  </si>
  <si>
    <t>Explain and analyse audit approach and planning</t>
    <phoneticPr fontId="3" type="noConversion"/>
  </si>
  <si>
    <t>Apply audit procedures to an audit</t>
    <phoneticPr fontId="3" type="noConversion"/>
  </si>
  <si>
    <t>Prepare an auditor's report</t>
    <phoneticPr fontId="3" type="noConversion"/>
  </si>
  <si>
    <t>Demonstrate an understanding of the tax system and administration in Hong Kong</t>
    <phoneticPr fontId="3" type="noConversion"/>
  </si>
  <si>
    <t>Apply profits tax rules and principles and calculate profits tax liabilities for cross-border transactions</t>
    <phoneticPr fontId="3" type="noConversion"/>
  </si>
  <si>
    <t>Explain and analyse the tax implications and calculate the tax liabilities for 
cross-border transactions</t>
    <phoneticPr fontId="3" type="noConversion"/>
  </si>
  <si>
    <t>Analyse and apply the key aspects of corporate laws and regulations that govern the different forms of legal entities</t>
    <phoneticPr fontId="3" type="noConversion"/>
  </si>
  <si>
    <t>Forms of business entities</t>
    <phoneticPr fontId="3" type="noConversion"/>
  </si>
  <si>
    <t>Formation of companies</t>
    <phoneticPr fontId="3" type="noConversion"/>
  </si>
  <si>
    <t>Capital and financing of companies</t>
    <phoneticPr fontId="3" type="noConversion"/>
  </si>
  <si>
    <t>Administration of companies</t>
    <phoneticPr fontId="3" type="noConversion"/>
  </si>
  <si>
    <t>Company liquidation and winding up</t>
    <phoneticPr fontId="3" type="noConversion"/>
  </si>
  <si>
    <t>Explain and apply the key aspects of corporate laws and regulations that govern public companies</t>
    <phoneticPr fontId="3" type="noConversion"/>
  </si>
  <si>
    <t>Explain the key aspects of the legal system and the key roles of external regulatory bodies in Hong Kong</t>
    <phoneticPr fontId="3" type="noConversion"/>
  </si>
  <si>
    <t>Analyse and apply the key concepts and principles of the law of tort and negligence</t>
    <phoneticPr fontId="3" type="noConversion"/>
  </si>
  <si>
    <t>Analyse and apply the key concepts and principles of the contract law</t>
    <phoneticPr fontId="3" type="noConversion"/>
  </si>
  <si>
    <t>Analyse and apply the key concepts and principles of the consumer laws</t>
    <phoneticPr fontId="3" type="noConversion"/>
  </si>
  <si>
    <t>Analyse and apply the key concepts and principles of the employment laws</t>
    <phoneticPr fontId="3" type="noConversion"/>
  </si>
  <si>
    <t>Apply the key concepts and principles of the bribery and corruption laws</t>
    <phoneticPr fontId="3" type="noConversion"/>
  </si>
  <si>
    <t>Analyse the key aspects of agency relationship</t>
    <phoneticPr fontId="3" type="noConversion"/>
  </si>
  <si>
    <t>Describe the framework of financial accounting and reporting</t>
    <phoneticPr fontId="3" type="noConversion"/>
  </si>
  <si>
    <t>Apply appropriate accounting principles and concepts to account for business transactions</t>
    <phoneticPr fontId="3" type="noConversion"/>
  </si>
  <si>
    <t>Accounting policies, changes in accounting estimates and errors</t>
    <phoneticPr fontId="3" type="noConversion"/>
  </si>
  <si>
    <t>Inventories</t>
    <phoneticPr fontId="3" type="noConversion"/>
  </si>
  <si>
    <t>Property, plant and equipment</t>
    <phoneticPr fontId="3" type="noConversion"/>
  </si>
  <si>
    <t>Intangible assets</t>
    <phoneticPr fontId="3" type="noConversion"/>
  </si>
  <si>
    <t>Investment property</t>
    <phoneticPr fontId="3" type="noConversion"/>
  </si>
  <si>
    <t>Financial assets, financial liabilities and equity instruments</t>
    <phoneticPr fontId="3" type="noConversion"/>
  </si>
  <si>
    <t>Borrowing costs</t>
    <phoneticPr fontId="3" type="noConversion"/>
  </si>
  <si>
    <t>Impairment of assets</t>
    <phoneticPr fontId="3" type="noConversion"/>
  </si>
  <si>
    <t>Events after the reporting period</t>
    <phoneticPr fontId="3" type="noConversion"/>
  </si>
  <si>
    <t>Provisions, contingent liabilities and contingent assets</t>
    <phoneticPr fontId="3" type="noConversion"/>
  </si>
  <si>
    <t>Income taxes</t>
    <phoneticPr fontId="3" type="noConversion"/>
  </si>
  <si>
    <t>Non-current assets held for sale and discontinued operations</t>
    <phoneticPr fontId="3" type="noConversion"/>
  </si>
  <si>
    <t>Apply the accounting principles and concepts to prepare financial statements with simple group structures</t>
    <phoneticPr fontId="3" type="noConversion"/>
  </si>
  <si>
    <t>Business combination</t>
    <phoneticPr fontId="3" type="noConversion"/>
  </si>
  <si>
    <t>Investments in associates</t>
    <phoneticPr fontId="3" type="noConversion"/>
  </si>
  <si>
    <t>Joint arrangements</t>
    <phoneticPr fontId="3" type="noConversion"/>
  </si>
  <si>
    <t>Describe the types and characteristics of business entities</t>
    <phoneticPr fontId="3" type="noConversion"/>
  </si>
  <si>
    <t>Describe the types of business entities, its stakeholders and the impacts of 
external factors to a business</t>
    <phoneticPr fontId="3" type="noConversion"/>
  </si>
  <si>
    <t>Describe the features of different organizational structure and explain the 
importance of effective organizational management to achieve the aims of 
a business entity</t>
    <phoneticPr fontId="3" type="noConversion"/>
  </si>
  <si>
    <t>Explain the role and functions of the human resource management function and 
its importance in a business entity</t>
    <phoneticPr fontId="3" type="noConversion"/>
  </si>
  <si>
    <t>Describe the characteristics of effective control systems and risks (including 
operating and financial risks, key issues in relation to crisis management) in 
a business entity and analyse the systems’ effectiveness (including performance 
control, financial and non-financial methods of control), and the main components 
of the risk management process</t>
    <phoneticPr fontId="3" type="noConversion"/>
  </si>
  <si>
    <t>Explain the features of economic environment and define economic concepts</t>
    <phoneticPr fontId="3" type="noConversion"/>
  </si>
  <si>
    <t>Apply the fundamental principles of macroeconomic theory</t>
    <phoneticPr fontId="3" type="noConversion"/>
  </si>
  <si>
    <t>Explain the key concepts of statistical analysis</t>
    <phoneticPr fontId="3" type="noConversion"/>
  </si>
  <si>
    <t>Apply techniques of statistical analysis</t>
    <phoneticPr fontId="3" type="noConversion"/>
  </si>
  <si>
    <t>Explain cost classification and illustrate how costs are associated with the 
production of products and provision of services</t>
    <phoneticPr fontId="3" type="noConversion"/>
  </si>
  <si>
    <t>Define accounting</t>
  </si>
  <si>
    <t>Describe the function of both financial and management accounting</t>
  </si>
  <si>
    <t>Identify the users of accounting information and their respective information needs</t>
  </si>
  <si>
    <t>Explain the qualitative characteristics of accounting information</t>
  </si>
  <si>
    <t>Identify principal types of business activities</t>
  </si>
  <si>
    <t>Explain how each type of business activity is recorded as a business transaction</t>
  </si>
  <si>
    <t>Describe the purpose of financial statements</t>
  </si>
  <si>
    <t>Explain the concept of capital </t>
  </si>
  <si>
    <t>Apply the accounting equation (Assets = Equity + Liabilities)</t>
  </si>
  <si>
    <t>Prepare posting entries to general and subsidiary ledgers</t>
  </si>
  <si>
    <t>Prepare control accounts for trade receivables and trade payables ledgers</t>
  </si>
  <si>
    <t>Prepare reconciliations of control accounts and subsidiary ledgers</t>
  </si>
  <si>
    <t>Prepare a bank reconciliation statement</t>
  </si>
  <si>
    <t>Describe the types of accounting errors and the purpose of a suspense account</t>
  </si>
  <si>
    <t>Prepare a trial balance from ledger accounts</t>
  </si>
  <si>
    <t>Define property, plant and equipment</t>
  </si>
  <si>
    <t>Describe the recognition and derecognition criteria for property, plant and equipment</t>
  </si>
  <si>
    <t>Describe the cost elements and the initial measurement of property, plant and equipment</t>
  </si>
  <si>
    <t>Explain the difference between cost model and revaluation model</t>
  </si>
  <si>
    <t>Explain depreciation and the factors to be considered in formulating depreciation policy</t>
  </si>
  <si>
    <t>Calculate depreciation using various methods</t>
  </si>
  <si>
    <t>Account for the revaluation of property, plant and equipment under revaluation model</t>
  </si>
  <si>
    <t>Define inventories and trade receivables</t>
  </si>
  <si>
    <t>Describe perpetual and periodic inventory systems</t>
  </si>
  <si>
    <t>Prepare the accounting entries for inventory transactions</t>
  </si>
  <si>
    <t>Prepare the accounting entries for trade receivables transactions</t>
  </si>
  <si>
    <t>Explain the features and uses of business information</t>
  </si>
  <si>
    <t>Describe the theories and principles of management control</t>
  </si>
  <si>
    <t>Explain cost accounting, the nature and purpose of cost classification</t>
  </si>
  <si>
    <t>Explain the concepts of cost units, cost objects and cost centres</t>
  </si>
  <si>
    <t>Explain production and non-production costs</t>
  </si>
  <si>
    <t>Describe different cost behaviour patterns: linear, curvi-linear and step functions</t>
  </si>
  <si>
    <t>Materials:</t>
  </si>
  <si>
    <t>Describe the principles of just-in-time</t>
  </si>
  <si>
    <t>Interpret the entries and balances in the material inventory account</t>
  </si>
  <si>
    <t>Calculate economic order quantity and reorder level</t>
  </si>
  <si>
    <t>Explain and describe the periodic and perpetual inventory systems</t>
  </si>
  <si>
    <t>Explain and describe the methods available for pricing stores issues</t>
  </si>
  <si>
    <t>Calculate the value of inventory under FIFO, LIFO and weighted average methods</t>
  </si>
  <si>
    <t>Labour:</t>
  </si>
  <si>
    <t>Describe the basic features and functions of direct and indirect labour costs</t>
  </si>
  <si>
    <t>Describe the process of labour cost accounting</t>
  </si>
  <si>
    <t>Calculate direct and indirect labour costs</t>
  </si>
  <si>
    <t>Prepare the journal and ledger entries to record labour cost inputs and outputs</t>
  </si>
  <si>
    <t>Explain and calculate labour efficiency, capacity and production volume ratios</t>
  </si>
  <si>
    <t>Overheads:</t>
  </si>
  <si>
    <t>Explain the different bases for overhead absorption rates</t>
  </si>
  <si>
    <t>Calculate overhead absorption rate</t>
  </si>
  <si>
    <t>Prepare journal and ledger entries for manufacturing overheads incurred and absorbed</t>
  </si>
  <si>
    <t>Contrast and calculate the plant-wide overhead rates and departmental overhead rates</t>
  </si>
  <si>
    <t>Illustrate the allocation, apportion and re-apportion of overhead costs</t>
  </si>
  <si>
    <t>Illustrate the selection of appropriate bases for absorption rates</t>
  </si>
  <si>
    <t>Calculate and explain the treatment of under and over-absorption of overhead costs</t>
  </si>
  <si>
    <t>Explain the principle of marginal costing and the concept of contribution</t>
  </si>
  <si>
    <t>Calculate and compare the profit or loss under absorption and marginal costing</t>
  </si>
  <si>
    <t>Describe the advantages and disadvantages of absorption and marginal costing</t>
  </si>
  <si>
    <t>Describe the purpose and content of a job cost sheet</t>
  </si>
  <si>
    <t>Prepare cost records and accounts in job costing situations</t>
  </si>
  <si>
    <t>Explain activity cost pools</t>
  </si>
  <si>
    <t>Identify the appropriate cost drivers</t>
  </si>
  <si>
    <t>Compare and contrast ABC and traditional product costing systems</t>
  </si>
  <si>
    <t>Explain how activity bases are used to assign cost pools to units produced</t>
  </si>
  <si>
    <t>Explain the benefits and limitations of ABC</t>
  </si>
  <si>
    <t>Prepare the accounting entries and process cost accounts</t>
  </si>
  <si>
    <t>Illustrate and explain the difference between joint product and by-product costing</t>
  </si>
  <si>
    <t>Calculate the production costs assigned to joint products and by-products</t>
  </si>
  <si>
    <t>Explain the concept of relevant costing</t>
  </si>
  <si>
    <t>Calculate and explain the nature of relevant and irrelevant costs</t>
  </si>
  <si>
    <t>Explain and illustrate the concept of opportunity costs</t>
  </si>
  <si>
    <t>Apply new marketing strategy by using CVP relationships</t>
  </si>
  <si>
    <t>Define and identify limiting factors in production</t>
  </si>
  <si>
    <t>Prepare the optimal production plan under limiting factor condition</t>
  </si>
  <si>
    <t>Explain the limitations of CVP analysis for planning and decision making</t>
  </si>
  <si>
    <t>Describe the principles of, and the need, for budgeting</t>
  </si>
  <si>
    <t>Apply techniques for forecasting revenue and expenditure</t>
  </si>
  <si>
    <t>Prepare and explain forecasts and projections</t>
  </si>
  <si>
    <t>Explain the importance of flexible budgets in control</t>
  </si>
  <si>
    <t>Explain the issues of using fixed budgets in control</t>
  </si>
  <si>
    <t>Calculate and explain the difference between fixed budgets and flexible budgets</t>
  </si>
  <si>
    <t>Describe and explain the preparation of budgets from a behavioural consideration</t>
  </si>
  <si>
    <t>Describe and explain the concept and basic mechanism of zero based budgeting</t>
  </si>
  <si>
    <t>Explain the uses and limitation of standard costing</t>
  </si>
  <si>
    <t>Explain and illustrate the difference between standard, marginal and absorption costing</t>
  </si>
  <si>
    <t>Identify and describe different standards; ideal, currently attainable and basic standards</t>
  </si>
  <si>
    <t>Illustrate how to reconcile between budgeted profit and actual profit for a period</t>
  </si>
  <si>
    <t>Explain factors to consider before investigating variances</t>
  </si>
  <si>
    <t>Calculate actual or standard figures where the variances are given</t>
  </si>
  <si>
    <t>Explain possible causes of the variances and determine appropriate actions</t>
  </si>
  <si>
    <t>Explain the need of performance measurement</t>
  </si>
  <si>
    <t>Analyse the use of financial and non-financial indicators in performance measurements</t>
  </si>
  <si>
    <t>Analyse and explain the performance of products and business segments</t>
  </si>
  <si>
    <t>Analyse business performance by non financial measures</t>
  </si>
  <si>
    <t>Illustrate the concepts of market economy, planned economy and mixed economy</t>
  </si>
  <si>
    <t>Explain demand, supply and market equilibrium in terms of price and quantity</t>
  </si>
  <si>
    <t>Describe the limitation and use of index numbers</t>
  </si>
  <si>
    <t>State the general objective of businesses</t>
  </si>
  <si>
    <t>Identify the nature and characteristics of different business entities</t>
  </si>
  <si>
    <t>Describe the various types and levels of planning undertaken by entities</t>
  </si>
  <si>
    <t>Explain the concepts of authority, accountability and responsibility</t>
  </si>
  <si>
    <t>Describe common quality management techniques</t>
  </si>
  <si>
    <t>Describe the key elements of products and operations management</t>
  </si>
  <si>
    <t>Describe the distinctive features of a service entity</t>
  </si>
  <si>
    <t>Describe the characteristics of service in a service entity</t>
  </si>
  <si>
    <t>Explain the role of financial management in the overall management of a business entity</t>
  </si>
  <si>
    <t>Describe the short and long term financial requirements of a business entity</t>
  </si>
  <si>
    <t xml:space="preserve">Explain the importance of human resource management </t>
  </si>
  <si>
    <t>Explain the need for control in entities</t>
  </si>
  <si>
    <t>Describe financial and non-financial methods of control</t>
  </si>
  <si>
    <t>Describe operating risk and financial risk</t>
  </si>
  <si>
    <t>Identify and analyse the main components of the risk management process</t>
  </si>
  <si>
    <t>Describe the key issues in relation to risk and crisis management</t>
  </si>
  <si>
    <t>Define marketing</t>
  </si>
  <si>
    <t>Identify the nature and functions of marketing</t>
  </si>
  <si>
    <t>Explain how businesses analyse and use marketing information</t>
  </si>
  <si>
    <t>Explain the value of information as a key resource and asset of an entity</t>
  </si>
  <si>
    <t>Identify the roles of accountants in all the stages of SDLC</t>
  </si>
  <si>
    <t>Solve the behavioural issues of implementing information systems in entities</t>
  </si>
  <si>
    <t>Contrast the issues and process involved in selecting a corporate information system</t>
  </si>
  <si>
    <t>Define revenue</t>
  </si>
  <si>
    <t>Explain the measurement principles of revenue</t>
  </si>
  <si>
    <t>Account for revenue arising from specified types of revenue items</t>
  </si>
  <si>
    <t>Prepare the disclosure in respect of revenue</t>
  </si>
  <si>
    <t>Describe the scope and definition of inventories</t>
  </si>
  <si>
    <t>Calculate the costs of inventories under different type of costing methods</t>
  </si>
  <si>
    <t>Calculate the net realisable value</t>
  </si>
  <si>
    <t>Prepare the disclosure in respect of inventories</t>
  </si>
  <si>
    <t>Explain the theory of production and costs and illustrate the concepts of:
-  Factors of production
-  The production function (or input-output relationship)
-  Production in the short term (run) and long term
-  Diminishing returns
-  Returns to scale
-  Economies of scale
-  Economies of scope
-  Factor markets</t>
    <phoneticPr fontId="5" type="noConversion"/>
  </si>
  <si>
    <t>Apply the recognition principles in respect of property, plant and equipment</t>
  </si>
  <si>
    <t>Prepare the disclosure in respect of property, plant and equipment</t>
  </si>
  <si>
    <t>Define an intangible asset</t>
  </si>
  <si>
    <t>Apply the recognition criteria for intangible assets</t>
  </si>
  <si>
    <t>Explain the accounting treatment for internally generated intangible assets</t>
  </si>
  <si>
    <t>Identify and explain the difference between research and development phases</t>
  </si>
  <si>
    <t>Account for separately acquired intangible assets</t>
  </si>
  <si>
    <t>Prepare the disclosure in respect of intangible assets</t>
  </si>
  <si>
    <t>Define an investment property</t>
  </si>
  <si>
    <t>Explain when a property should be recognized as investment property</t>
  </si>
  <si>
    <t>Account for investment property under the cost model and fair value model</t>
  </si>
  <si>
    <t>Account for a change in use of investment property</t>
  </si>
  <si>
    <t>Prepare the disclosure in respect of investment property</t>
  </si>
  <si>
    <t>Identify objective evidence that a financial asset is impaired</t>
  </si>
  <si>
    <t>Explain the accounting treatment for the impairment of financial assets</t>
  </si>
  <si>
    <t>Explain the criteria for capitalisation of borrowing costs</t>
  </si>
  <si>
    <t>Apply the impairment tests for individual assets and for cash generating units</t>
  </si>
  <si>
    <t>Describe how goodwill impairment should be performed</t>
  </si>
  <si>
    <t>Identify external or internal indication for reversal of impairment loss on assets</t>
  </si>
  <si>
    <t>Account for impairment losses for different types of non-current assets</t>
  </si>
  <si>
    <t>Account for the subsequent reversal of impairment loss recognized in prior periods</t>
  </si>
  <si>
    <t>Prepare the disclosure in respect of impairment of assets</t>
  </si>
  <si>
    <t>Define events after the reporting period</t>
  </si>
  <si>
    <t>Define and explain the difference between adjusting and non-adjusting events</t>
  </si>
  <si>
    <t>Apply the accounting treatment for adjusting and non-adjusting events</t>
  </si>
  <si>
    <t>Prepare the disclosure in respect of events after the reporting period</t>
  </si>
  <si>
    <t>Define provisions, contingent liabilities, contingent assets</t>
  </si>
  <si>
    <t>Describe the accounting treatment for onerous contracts</t>
  </si>
  <si>
    <t>Apply the recognition criteria and accounting treatment for provisions</t>
  </si>
  <si>
    <t>Describe the accounting treatment for contingent liabilities and contingent assets</t>
  </si>
  <si>
    <t>Define and explain the difference between current tax and deferred tax</t>
  </si>
  <si>
    <t>Explain the accounting treatment for current tax liabilities and current tax assets</t>
  </si>
  <si>
    <t>Explain why deferred tax adjustments are required</t>
  </si>
  <si>
    <t>Identify the tax base for assets and liabilities for a single entity</t>
  </si>
  <si>
    <t>Explain when and how deferred tax assets and liabilities should be recognized</t>
  </si>
  <si>
    <t>Explain the factors to be considered when determining the functional currency</t>
  </si>
  <si>
    <t>Explain the accounting treatment for foreign currency transactions</t>
  </si>
  <si>
    <t>Define and explain the difference between monetary and non-monetary items</t>
  </si>
  <si>
    <t>Define and identify related parties</t>
  </si>
  <si>
    <t>Explain the significance of sufficient disclosure of related party transactions</t>
  </si>
  <si>
    <t>Define disposal groups</t>
  </si>
  <si>
    <t>Define and identify a discontinued operation</t>
  </si>
  <si>
    <t>Explain the scope to apply the disclosure of earnings per share</t>
  </si>
  <si>
    <t>Explain the concepts of basic earnings per share and diluted earnings per share</t>
  </si>
  <si>
    <t>Describe the limitations of using earnings per share as a performance measure</t>
  </si>
  <si>
    <t>Describe the disclosure requirements in respect of earnings per share</t>
  </si>
  <si>
    <t>Define the elements of financial statements</t>
  </si>
  <si>
    <t>Explain the difference between operating, investing and financing activities</t>
  </si>
  <si>
    <t>Describe cash and cash equivalents</t>
  </si>
  <si>
    <t>Define the components of a statement of cash flows</t>
  </si>
  <si>
    <t>Explain the importance of a statement of cash flows</t>
  </si>
  <si>
    <t>Prepare a statement of cash flows for a single entity</t>
  </si>
  <si>
    <t>Explain the meaning and the three components of control</t>
  </si>
  <si>
    <t>Define, illustrate and account for acquisition-related costs</t>
  </si>
  <si>
    <t>Explain the concept of goodwill</t>
  </si>
  <si>
    <t>Calculate goodwill, gain from a bargain purchase and non-controlling interest</t>
  </si>
  <si>
    <t>Account for acquisition or disposal of a subsidiary</t>
  </si>
  <si>
    <t>Apply the consolidation procedures and the acquisition method of accounting</t>
  </si>
  <si>
    <t>Explain the adjustments required in the process of consolidation</t>
  </si>
  <si>
    <t>Define an associate</t>
  </si>
  <si>
    <t>Explain the meaning of significant influence</t>
  </si>
  <si>
    <t>Account for investments in associates using the equity method</t>
  </si>
  <si>
    <t>Define joint control</t>
  </si>
  <si>
    <t>Define joint arrangements</t>
  </si>
  <si>
    <t>Define and explain the difference between joint ventures and joint operations</t>
  </si>
  <si>
    <t>Account for interests in joint ventures using equity method and joint operations</t>
  </si>
  <si>
    <t>Prepare the disclosure in respect of interests in a joint venture and joint operation</t>
  </si>
  <si>
    <t>Back to M6</t>
    <phoneticPr fontId="3" type="noConversion"/>
  </si>
  <si>
    <t>Describe the financial environment in which an entity operates</t>
  </si>
  <si>
    <t>Explain the role of treasury management and describe its responsibilities and activities</t>
  </si>
  <si>
    <t>Illustrate financial risk with their respective measurements</t>
  </si>
  <si>
    <t>Explain and compare different methods of managing key financial risks</t>
  </si>
  <si>
    <t>Explain the factors affecting pricing policies</t>
  </si>
  <si>
    <t>Explain the concept of cost of quality and environmental costs</t>
  </si>
  <si>
    <t>Describe and explain possible pricing strategies for non-profit-making entities</t>
  </si>
  <si>
    <t>Explain current issues in strategic management accounting</t>
  </si>
  <si>
    <t xml:space="preserve">Apply various models to establish the value of a business </t>
  </si>
  <si>
    <t>Analyse an appropriate investment strategy when capital is rationed</t>
  </si>
  <si>
    <t>Explain other non-financial considerations for investment appraisal</t>
  </si>
  <si>
    <t xml:space="preserve">Explain the steps in carrying out a post-appraisal audit of projects </t>
  </si>
  <si>
    <t>Explain management behaviour in a post-appraisal audit of projects</t>
  </si>
  <si>
    <t>Explain an entity's system for the post-appraisal audit of projects</t>
  </si>
  <si>
    <t>Identify and calculate main stock exchange indicators</t>
  </si>
  <si>
    <t>Prepare projections of future profitability to evaluate an entity's financial strategy</t>
  </si>
  <si>
    <t>Describe the symptoms of and remedies for overtrading and excessive leverage</t>
  </si>
  <si>
    <t>Explain how to evaluate the performance of responsibility centres</t>
  </si>
  <si>
    <t xml:space="preserve">Prepare segment reports showing performance or profitability of different segments </t>
  </si>
  <si>
    <t>Consider the relationship between non-financial measures and financial measures</t>
  </si>
  <si>
    <t>State the advantages and disadvantages of decentralization in a sizable organization</t>
  </si>
  <si>
    <t>Explain the advantages and risks associated with external and internal financing</t>
  </si>
  <si>
    <t>Explain the key considerations for establishing a corporate capital structure</t>
  </si>
  <si>
    <t>Explain the use of external expert for advisory on transaction services for fund raising</t>
  </si>
  <si>
    <t>Apply the concept of incremental cash flows in capital investment appraisal</t>
  </si>
  <si>
    <t>Formulate and evaluate cash flow and profit projections for a business</t>
  </si>
  <si>
    <t>Formulate and evaluate business plans for an entity</t>
  </si>
  <si>
    <t>Back to M7</t>
    <phoneticPr fontId="3" type="noConversion"/>
  </si>
  <si>
    <t>Apply the key principles to ethical issues faced by external auditors</t>
  </si>
  <si>
    <t>Explain the meaning of statutory audits and the statutory requirements for audits</t>
  </si>
  <si>
    <t>Explain the types of audits and objective of auditing financial statements</t>
  </si>
  <si>
    <t>Describe the roles and responsibilities of an auditor for different types of audits</t>
  </si>
  <si>
    <t>Describe management's responsibilities in preparing financial statements</t>
  </si>
  <si>
    <t>Identify the differences between business failure, audit failure and audit risk</t>
  </si>
  <si>
    <t>Describe the auditor's liability to clients and related defence</t>
  </si>
  <si>
    <t>Describe the auditor's liability to third parties and related defence</t>
  </si>
  <si>
    <t>Explain and analyse how the entity's operation and environment relate to an audit</t>
  </si>
  <si>
    <t>Explain how an auditor obtains an initial understanding of the entity and its environment</t>
  </si>
  <si>
    <t>Explain and analyse the five components of internal controls</t>
  </si>
  <si>
    <t>Apply fraud risk enquires</t>
  </si>
  <si>
    <t>Determine the design of an audit programme</t>
  </si>
  <si>
    <t>Explain and describe the concept of representative sampling</t>
  </si>
  <si>
    <t>Explain the difference between statistical and non-statistical sampling</t>
  </si>
  <si>
    <t>Illustrate audit sampling for exception rates</t>
  </si>
  <si>
    <t>Illustrate the use of non-statistical sampling</t>
  </si>
  <si>
    <t>Define and describe attributes sampling and a sampling distribution</t>
  </si>
  <si>
    <t>Illustrate the use of attributes sampling</t>
  </si>
  <si>
    <t>Illustrate sampling concepts and methodology to an audit plan</t>
  </si>
  <si>
    <t>Explain the difference between sampling risk and non-sampling risk</t>
  </si>
  <si>
    <t>Illustrate the evaluation of potential misstatements from audit sampling</t>
  </si>
  <si>
    <t>Define and describe variable sampling</t>
  </si>
  <si>
    <t>Define and illustrate monetary unit sampling</t>
  </si>
  <si>
    <t>Describe the complex and non-complex computerized systems of internal control</t>
  </si>
  <si>
    <t>Analyse the nature of audit evidence and its impact on an audit</t>
  </si>
  <si>
    <t>Explain the procedures for obtaining audit evidence</t>
  </si>
  <si>
    <t>Apply analytical procedures on financial data</t>
  </si>
  <si>
    <t>Explain why an auditor relies on the work of others</t>
  </si>
  <si>
    <t>Describe and explain the major considerations in using the work of others</t>
  </si>
  <si>
    <t>Explain the extent to which external auditors are able to rely on the work of others</t>
  </si>
  <si>
    <t>Analyse the importance of audit planning</t>
  </si>
  <si>
    <t>Explain the purpose and contents of an engagement letter</t>
  </si>
  <si>
    <t>Describe the nature and purposes of preliminary analytical procedures</t>
  </si>
  <si>
    <t>Explain the concept of group audits (i.e. involvement of component auditors)</t>
  </si>
  <si>
    <t>Explain the purposes and types of audit documentation</t>
  </si>
  <si>
    <t>Explain the concept of materiality and revision to materiality in an audit</t>
  </si>
  <si>
    <t>Explain materiality levels of financial information</t>
  </si>
  <si>
    <t>Illustrate how to apply preliminary judgment about materiality in audit planning</t>
  </si>
  <si>
    <t>Illustrate how to apply materiality in evaluating audit findings</t>
  </si>
  <si>
    <t>Explain the impact of business risks on those identified audit risks</t>
  </si>
  <si>
    <t>Explain how materiality and risk are related and integrated into the audit process</t>
  </si>
  <si>
    <t>Illustrate a review for contingent liabilities and commitments</t>
  </si>
  <si>
    <t>Illustrate a post-balance-sheet review for subsequent events</t>
  </si>
  <si>
    <t>Illustrate a final overall review of financial statements</t>
  </si>
  <si>
    <t>Describe the purpose and importance of obtaining management representation letter</t>
  </si>
  <si>
    <t>Summarise the overall audit results by integrating all the audit evidences</t>
  </si>
  <si>
    <t>Analyse the importance of the auditor's report on financial statements</t>
  </si>
  <si>
    <t>Categorize auditor's reports by requirements and circumstances</t>
  </si>
  <si>
    <t>Explain how materiality affects audit reporting decisions</t>
  </si>
  <si>
    <t>Describe the elements of an auditor's report</t>
  </si>
  <si>
    <t>Explain and analyse the conditions that justify issuing an unmodified auditor's report</t>
  </si>
  <si>
    <t>Explain and analyse the conditions that justify expressing a modified audit opinion</t>
  </si>
  <si>
    <t>Explain the rules of interpretation of tax law and their applications</t>
  </si>
  <si>
    <t>Describe the Hong Kong tax system</t>
  </si>
  <si>
    <t>Explain the territorial source principle</t>
  </si>
  <si>
    <t>Describe the various sources of tax law</t>
  </si>
  <si>
    <t>Describe the doctrine of precedent in the context of tax law</t>
  </si>
  <si>
    <t>State the major articles of the Basic Law relating to taxation</t>
  </si>
  <si>
    <t>State the important principles of DIPN 29</t>
  </si>
  <si>
    <t>Describe the status and application of DIPNs</t>
  </si>
  <si>
    <t>State the structure of the IRD</t>
  </si>
  <si>
    <t>Explain the administration of the IRD</t>
  </si>
  <si>
    <t>Explain the duties and powers of IRD officers</t>
  </si>
  <si>
    <t>Explain the secrecy provisions under the IRO</t>
  </si>
  <si>
    <t>Describe the obligations and rights of an employer under the IRO</t>
  </si>
  <si>
    <t>Describe the tax offences and the penalty provisions under the IRO</t>
  </si>
  <si>
    <t>Explain the provisions under the IRO regarding the raising of tax assessments</t>
  </si>
  <si>
    <t>Explain the provisions under the IRO regarding payment of tax</t>
  </si>
  <si>
    <t>Describe and apply the provision under the IRO regarding finality of tax assessments</t>
  </si>
  <si>
    <t>Apply DIPN 6</t>
  </si>
  <si>
    <t>Describe the role, formation and functions of the Board of Review</t>
  </si>
  <si>
    <t>Describe the role, formation and functions of the Board of Inland Revenue</t>
  </si>
  <si>
    <t>Describe and apply the Inland Revenue Rules</t>
  </si>
  <si>
    <t>Explain the scope of charge of property tax</t>
  </si>
  <si>
    <t>Determine whether property letting amounts to a business</t>
  </si>
  <si>
    <t>Describe the relief and exemptions available under property tax</t>
  </si>
  <si>
    <t>Apply DIPN 14</t>
  </si>
  <si>
    <t>Describe an owner of a property as defined under the IRO</t>
  </si>
  <si>
    <t>Describe the obligations of a property owner under the IRO</t>
  </si>
  <si>
    <t>Explain the scope of charge of salaries tax</t>
  </si>
  <si>
    <t>Explain and apply the various exemptions available under salaries tax</t>
  </si>
  <si>
    <t>Analyse circumstances to determine whether time apportionment is applicable</t>
  </si>
  <si>
    <t>Apply DIPN 10</t>
  </si>
  <si>
    <t>Explain the taxation of benefits in kind, housing benefit and share-based benefits</t>
  </si>
  <si>
    <t>Explain the taxation of holiday journey benefits</t>
  </si>
  <si>
    <t>Apply DIPN 16, 38 and 41</t>
  </si>
  <si>
    <t>Explain the taxation of lump sum receipts and retirement scheme benefits</t>
  </si>
  <si>
    <t>Apply DIPN 23</t>
  </si>
  <si>
    <t>Explain the rules governing the deduction of concessionary deductions</t>
  </si>
  <si>
    <t>Apply DIPN 9, 23, 35, 36 and 37</t>
  </si>
  <si>
    <t>Describe the nature of losses</t>
  </si>
  <si>
    <t>Explain the treatment of losses</t>
  </si>
  <si>
    <t>Explain and apply the rules governing the claims for various personal allowances</t>
  </si>
  <si>
    <t>Apply DIPN 18</t>
  </si>
  <si>
    <t>Explain the scope of charge of profits tax</t>
  </si>
  <si>
    <t>Explain whether a transaction constitutes an adventure in the nature of trade</t>
  </si>
  <si>
    <t>Source of profits</t>
    <phoneticPr fontId="3" type="noConversion"/>
  </si>
  <si>
    <t>Apply the principles and rules for determining the sources of profits</t>
  </si>
  <si>
    <t>Describe the latest developments in tax cases on source issues</t>
  </si>
  <si>
    <t>Apply DIPN 13 and 21</t>
  </si>
  <si>
    <t>Apply the rules governing the taxation of deemed trading receipts</t>
  </si>
  <si>
    <t>Apply DIPN 22 and 49</t>
  </si>
  <si>
    <t>Contrast capital and revenue items</t>
  </si>
  <si>
    <t>Apply DIPN 3, 5, 12, 13A, 24, 28, 33, 40 and 49</t>
  </si>
  <si>
    <t>Explain the tax issues in relation to cessation</t>
  </si>
  <si>
    <t>Explain the operation of section 15D of the IRO</t>
  </si>
  <si>
    <t>Explain the tax rules governing partnerships and joint ventures</t>
  </si>
  <si>
    <t>Apply DIPN 8</t>
  </si>
  <si>
    <t>Calculate the depreciation allowances on plant and machinery</t>
  </si>
  <si>
    <t>Apply DIPN 7</t>
  </si>
  <si>
    <t>Calculate the industrial building allowances and commercial building allowances</t>
  </si>
  <si>
    <t>Apply DIPN 2</t>
  </si>
  <si>
    <t>Analyse how a taxpayer can benefit from a personal assessment election</t>
  </si>
  <si>
    <t>Identify the relevant heads of stamp duty charge</t>
  </si>
  <si>
    <t>Apply the stamping requirements and practices in relation to Hong Kong stock</t>
  </si>
  <si>
    <t>Explain the stamp duty implications for voluntary disposition inter vivos</t>
  </si>
  <si>
    <t>Explain the exemptions and reliefs available under the SDO</t>
  </si>
  <si>
    <t>Describe the Arrowtown case and explain its significance</t>
  </si>
  <si>
    <t>Explain the adjudication and appeal procedures for stamp duty assessment</t>
  </si>
  <si>
    <t>Describe stamp duty offences and penalty provisions under the SDO</t>
  </si>
  <si>
    <t>Describe the recovery of outstanding stamp duty and penalty</t>
  </si>
  <si>
    <t>Calculate the assessable value of a property</t>
  </si>
  <si>
    <t>Calculate the allowable deductions</t>
  </si>
  <si>
    <t>Apply DIPN 4 and 14</t>
  </si>
  <si>
    <t>Calculate the net assessable income</t>
  </si>
  <si>
    <t>Calculate the net chargeable income</t>
  </si>
  <si>
    <t>Calculate the net assessable profits or adjusted losses</t>
  </si>
  <si>
    <t>Calculate the profits tax payable, including provisional profits tax</t>
  </si>
  <si>
    <t>Interpret the relevance of accounting policies in the context of tax computations</t>
  </si>
  <si>
    <t>Apply DIPN 1, 34 and 40</t>
  </si>
  <si>
    <t>Calculate the stamp duty payable under the relevant heads of stamp duty charge</t>
  </si>
  <si>
    <t>Analyse the relevant issues in relation to residents and non-residents</t>
  </si>
  <si>
    <t>Compare and contrast the tax treatments for residents and non-residents</t>
  </si>
  <si>
    <t>Explain what is meant by an agent of a non-resident person</t>
  </si>
  <si>
    <t>Apply DIPN 17 and 30</t>
  </si>
  <si>
    <t>Analyse the rights, duties and liabilities of a partner</t>
  </si>
  <si>
    <t>Apply the concept of separate legal personality</t>
  </si>
  <si>
    <t>Apply the concept of limited liability</t>
  </si>
  <si>
    <t>Analyse the relationship between separate legal personality and limited liability</t>
  </si>
  <si>
    <t>State the key provisions in joint venture agreements</t>
  </si>
  <si>
    <t>Explain the registration obligations under the Business Registration Ordinance</t>
  </si>
  <si>
    <t>Apply the Transfer of Businesses (Protection of Creditors) Ordinance</t>
  </si>
  <si>
    <t xml:space="preserve">Explain the relevance of the provisions contained in a company's articles </t>
  </si>
  <si>
    <t xml:space="preserve">Apply the accounting and audit requirements for a company </t>
  </si>
  <si>
    <t>Apply the requirements for record keeping and returns</t>
  </si>
  <si>
    <t>Compare and contrast the different classes of share capital</t>
  </si>
  <si>
    <t>Analyse the legal meaning of loan capital and debentures</t>
  </si>
  <si>
    <t>Analyse how a director is appointed and removed</t>
  </si>
  <si>
    <t xml:space="preserve">Analyse how a director exercises the duty of reasonable care, skill and diligence </t>
  </si>
  <si>
    <t>Analyse the appointment, role, and duties of a company secretary</t>
  </si>
  <si>
    <t>State the rules about the protection of outsiders</t>
  </si>
  <si>
    <t>Apply the procedures for liquidation</t>
  </si>
  <si>
    <t>Describe the actions against delinquent officers</t>
  </si>
  <si>
    <t>Analyse the appointment, powers, rights and duties of a receiver</t>
  </si>
  <si>
    <t>Apply the Codes on Takeovers and Mergers and Share Buy-backs</t>
  </si>
  <si>
    <t>Explain takeover by way of a scheme of arrangement or general offer</t>
  </si>
  <si>
    <t>State the provisions on compulsory acquisition in the Companies Ordinance</t>
  </si>
  <si>
    <t>Explain the roles of a director and an accountant in a takeover</t>
  </si>
  <si>
    <t>Describe legislation and case law as the main sources of law in Hong Kong</t>
  </si>
  <si>
    <t>Describe the doctrine of precedents and its practice in Hong Kong</t>
  </si>
  <si>
    <t>Explain how legislation is created</t>
  </si>
  <si>
    <t>Describe the key principles of statutory interpretation</t>
  </si>
  <si>
    <t>State the work of a solicitor and a barrister</t>
  </si>
  <si>
    <t>Analyse the legal meaning and effects of tort</t>
  </si>
  <si>
    <t>Analyse the required elements to establish a legal action in the law of negligence</t>
  </si>
  <si>
    <t>Apply the concepts of damages and defences as they relate to negligence</t>
  </si>
  <si>
    <t>Apply the concept of defamation and defences to defamation cases</t>
  </si>
  <si>
    <t>Analyse the legal effects of different contractual terms and exemption clauses</t>
  </si>
  <si>
    <t>Analyse the different vitiating factors and their legal effects</t>
  </si>
  <si>
    <t>Analyse how a contract can be discharged</t>
  </si>
  <si>
    <t>Analyse the legal meaning and effects of breach of contract</t>
  </si>
  <si>
    <t>Apply the rules relating to the award of damages</t>
  </si>
  <si>
    <t>Apply the principles of the contract law to practical business situations</t>
  </si>
  <si>
    <t>State the scope and apply the key provisions of the Prevention of Bribery Ordinance</t>
  </si>
  <si>
    <t xml:space="preserve">Analyse how an agency is created </t>
  </si>
  <si>
    <t xml:space="preserve">Explain the different types of authority of an agent </t>
  </si>
  <si>
    <t>Analyse the rights, duties and liabilities of an agent and a principal</t>
  </si>
  <si>
    <t>Explanatory notes</t>
    <phoneticPr fontId="3" type="noConversion"/>
  </si>
  <si>
    <t>Explanatory notes</t>
    <phoneticPr fontId="3" type="noConversion"/>
  </si>
  <si>
    <t>Explanatory notes</t>
    <phoneticPr fontId="3" type="noConversion"/>
  </si>
  <si>
    <t>Explanatory notes</t>
    <phoneticPr fontId="3" type="noConversion"/>
  </si>
  <si>
    <t>Analyse and apply the key aspects of corporate laws and regulations that govern the different forms of legal entities:
• Forms of business entities
• Formation of companies
• Capital and financing of companies
• Administration of companies
• Company liquidation and winding up</t>
    <phoneticPr fontId="3" type="noConversion"/>
  </si>
  <si>
    <t>Explanatory notes</t>
    <phoneticPr fontId="3" type="noConversion"/>
  </si>
  <si>
    <t>Explanatory notes</t>
    <phoneticPr fontId="3" type="noConversion"/>
  </si>
  <si>
    <t>Corresponding subject(s) in the programme</t>
    <phoneticPr fontId="5" type="noConversion"/>
  </si>
  <si>
    <t>Corresponding subject(s) in the programme</t>
    <phoneticPr fontId="5" type="noConversion"/>
  </si>
  <si>
    <t>Account for subsequent measurement of intangible assets, including:
- cost model and revaluation model
- amortization</t>
  </si>
  <si>
    <t>Determine whether a contract contains a lease</t>
  </si>
  <si>
    <t>Illustrate the recognition exemptions from the perspective of the lessee</t>
  </si>
  <si>
    <t>Account for leases from the perspective of the lessor</t>
  </si>
  <si>
    <t>Prepare the disclosure in respect of leases</t>
  </si>
  <si>
    <t>Define fair value</t>
  </si>
  <si>
    <t>Identify the relevant information for fair value disclosure</t>
  </si>
  <si>
    <t>Explain the classification, presentation and disclosures required for the following
financial statements:
- a statement of financial position
- a statement of profit or loss and other comprehensive income
- a statement of changes in equity
- a statement of cash flows
- notes comprising significant accounting policies and other explanatory notes</t>
  </si>
  <si>
    <t>Explain and apply the process of forming an incorporated body</t>
  </si>
  <si>
    <t>Analyse the legal implications of issuing share capital and loan capital</t>
  </si>
  <si>
    <t>Analyse and apply the law of tort as it relates to negligence and business liability</t>
  </si>
  <si>
    <t>Analyse and apply the key provisions of the consumer laws in Hong Kong</t>
  </si>
  <si>
    <t>Analyse and apply the key provisions of the employment laws in Hong Kong</t>
  </si>
  <si>
    <t>Apply the key provisions of the bribery and corruption laws in Hong Kong</t>
  </si>
  <si>
    <t>Analyse the essential elements of agency relationship</t>
  </si>
  <si>
    <t>State the role of the Independent Commission Against Corruption</t>
  </si>
  <si>
    <t>Apply the obligations and requirements under the anti-money laundering legislation</t>
  </si>
  <si>
    <t>Calculate the following tax liabilities for transactions, individuals and entities:</t>
    <phoneticPr fontId="3" type="noConversion"/>
  </si>
  <si>
    <t>Structure and administration of the Inland Revenue Department</t>
    <phoneticPr fontId="5" type="noConversion"/>
  </si>
  <si>
    <t>Chargeable property and owners of land and/or buildings</t>
    <phoneticPr fontId="3" type="noConversion"/>
  </si>
  <si>
    <t>Apply the key principles of professional standards and guidelines</t>
  </si>
  <si>
    <t>Explain the nature and objective of conducting an audit</t>
  </si>
  <si>
    <t>Describe the roles and responsibilities of an auditor</t>
  </si>
  <si>
    <t>Explain and analyse the importance of understanding client's business</t>
  </si>
  <si>
    <t>Demonstrate the importance of internal controls</t>
  </si>
  <si>
    <t>Describe the design of an audit approach</t>
  </si>
  <si>
    <t xml:space="preserve">Describe and apply the professional standards and guidelines applicable to an audit </t>
  </si>
  <si>
    <t xml:space="preserve">Explain the nature and purpose of auditing </t>
  </si>
  <si>
    <t xml:space="preserve">Prepare an auditor's report </t>
  </si>
  <si>
    <t>- Treasury (e.g. bank loan/ facility)</t>
  </si>
  <si>
    <t>- Financial instruments, e.g. derivative or forward contracts</t>
  </si>
  <si>
    <t>- Capital, reserves and directors' emoluments</t>
  </si>
  <si>
    <t>- Non-current liabilities</t>
  </si>
  <si>
    <t>- Cash and cash equivalent</t>
  </si>
  <si>
    <t>- Intangible assets</t>
  </si>
  <si>
    <t>- Non-current assets and leases</t>
  </si>
  <si>
    <t>- Creditors and accrued liabilities and provisions</t>
  </si>
  <si>
    <t>- Debtors and prepayments</t>
  </si>
  <si>
    <t>- Inventory and production cycle</t>
  </si>
  <si>
    <t>- Payroll and personnel</t>
  </si>
  <si>
    <t>- Purchase and payment</t>
  </si>
  <si>
    <t>- Sales and collection, including service income and unearned revenue</t>
  </si>
  <si>
    <t xml:space="preserve">Apply audit procedures to an audit </t>
  </si>
  <si>
    <t>Explain how the auditor can make use of personal computers (PC) in auditing</t>
  </si>
  <si>
    <t>- evaluation and validation of controls</t>
  </si>
  <si>
    <t>- procedures to obtain an understanding of internal controls</t>
  </si>
  <si>
    <t>Demonstrate an understanding of the following types of audit tests:</t>
  </si>
  <si>
    <t>Demonstrate an understanding of the three phases of the audit process:</t>
  </si>
  <si>
    <t>- Directional testing</t>
  </si>
  <si>
    <t>- Transaction cycle approach</t>
  </si>
  <si>
    <t>- Balance sheet approach</t>
  </si>
  <si>
    <t>- Systems audit</t>
  </si>
  <si>
    <t>- System-based auditing</t>
  </si>
  <si>
    <t>- Top-down auditing</t>
  </si>
  <si>
    <t>- Risk-based auditing</t>
  </si>
  <si>
    <t>Describe and illustrate the following audit methodologies:</t>
  </si>
  <si>
    <t xml:space="preserve">Explain and analyse audit approach and planning </t>
  </si>
  <si>
    <t>Calculate the following tax liabilities for transactions, individuals and entities:</t>
    <phoneticPr fontId="3" type="noConversion"/>
  </si>
  <si>
    <t>Explain and analyse different sources of finance and capital structure</t>
    <phoneticPr fontId="3" type="noConversion"/>
  </si>
  <si>
    <t>Explain and analyse the financial environment in which a business entity operates</t>
    <phoneticPr fontId="3" type="noConversion"/>
  </si>
  <si>
    <t>Explain and analyse the theories of major capital market models</t>
  </si>
  <si>
    <t>Prepare profitability projections</t>
    <phoneticPr fontId="3" type="noConversion"/>
  </si>
  <si>
    <t>Analyse the financial environment in which businesses operate</t>
  </si>
  <si>
    <t>Apply financial risk framework and different methods of managing financial risks</t>
  </si>
  <si>
    <t>Apply pricing strategies and decisions</t>
  </si>
  <si>
    <t>Describe different pricing strategies:</t>
  </si>
  <si>
    <t>-    All forms of cost-plus</t>
  </si>
  <si>
    <t>-      Skimming</t>
  </si>
  <si>
    <t>-      Penetration</t>
  </si>
  <si>
    <t>-      Complementary product</t>
  </si>
  <si>
    <t>-      Product-line</t>
  </si>
  <si>
    <t>-      Volume discounting</t>
  </si>
  <si>
    <t>-      Discrimination</t>
  </si>
  <si>
    <t>-      Relevant cost</t>
  </si>
  <si>
    <t>Analyse the strategic management accounting framework</t>
  </si>
  <si>
    <t>Analyse proposed investment projects</t>
  </si>
  <si>
    <t>Explain the results of a post-appraisal audit of projects</t>
    <phoneticPr fontId="5" type="noConversion"/>
  </si>
  <si>
    <t>Produce financial analysis</t>
  </si>
  <si>
    <t>Apply techniques of financial analysis</t>
    <phoneticPr fontId="5" type="noConversion"/>
  </si>
  <si>
    <t>Evaluate a business entity's financial strategy</t>
    <phoneticPr fontId="5" type="noConversion"/>
  </si>
  <si>
    <t>Produce a forecast cash flow statement for a business entity</t>
    <phoneticPr fontId="5" type="noConversion"/>
  </si>
  <si>
    <t>Prepare profitability projections</t>
    <phoneticPr fontId="5" type="noConversion"/>
  </si>
  <si>
    <t>Analyse the liquidity and solvency positions for a business entity</t>
    <phoneticPr fontId="5" type="noConversion"/>
  </si>
  <si>
    <t>Consider and apply information for effective performance measurement</t>
  </si>
  <si>
    <t>Explain and analyse different sources of finance and capital structure</t>
  </si>
  <si>
    <t>Apply appraisal techniques for capital investment projects</t>
  </si>
  <si>
    <t>Produce financial forecasts and evaluate business plans</t>
  </si>
  <si>
    <t>Describe the role and purpose of management accounting</t>
  </si>
  <si>
    <t>Apply the principles of budgeting and forecasting</t>
  </si>
  <si>
    <t>Apply the principles of standard costing</t>
  </si>
  <si>
    <t>Apply an understanding of the fundamental principles of microeconomic theory</t>
    <phoneticPr fontId="3" type="noConversion"/>
  </si>
  <si>
    <t>Apply the basic principles of macroeconomic theory</t>
  </si>
  <si>
    <t>Apply the basic principles of macroeconomic theory</t>
    <phoneticPr fontId="3" type="noConversion"/>
  </si>
  <si>
    <t>Describe and explain the key concepts used in statistical analysis</t>
    <phoneticPr fontId="3" type="noConversion"/>
  </si>
  <si>
    <t>Apply techniques of statistical analysis in business situations</t>
  </si>
  <si>
    <t>Explain the importance of management in a service entity</t>
    <phoneticPr fontId="3" type="noConversion"/>
  </si>
  <si>
    <t>Explain the role of financial management in a business entity</t>
  </si>
  <si>
    <t>Describe the key characteristics of international business</t>
  </si>
  <si>
    <t>Analyse systems development and selection process</t>
  </si>
  <si>
    <t>Justify the environment of corporate information systems</t>
  </si>
  <si>
    <t>Explain the general features in preparing financial statements:
- True and fair view and compliance with Hong Kong Financial Reporting Standards
- Going concern
- Accrual basis of accounting
- Materiality and aggregation
- Offsetting
- Frequency of reporting
- Comparative information
- Consistency of presentation</t>
  </si>
  <si>
    <t>Explain what macroeconomics is about</t>
  </si>
  <si>
    <t>Explain the circular flow of income</t>
  </si>
  <si>
    <t>Define money and explain the nature and functions of money</t>
  </si>
  <si>
    <t>Explain and illustrate the concepts of money supply and demand</t>
  </si>
  <si>
    <t>Analyse key macroeconomic data:
-  GDP (and GNP)
-  Unemployment
-  Inflation</t>
    <phoneticPr fontId="3" type="noConversion"/>
  </si>
  <si>
    <t>Explain what statistics is about and define the following statistical terms:
-  Descriptive statistics
-  Inferential statistics
-  Random variables
-  Samples vs. population
-  Statistics vs. parameters
-  Sampling
-  Cross-section vs. time series data</t>
  </si>
  <si>
    <t>Describe and explain the key concepts used in statistical analysis</t>
    <phoneticPr fontId="3" type="noConversion"/>
  </si>
  <si>
    <t>Prepare frequency tables for presentation and analyse grouped and ungrouped data</t>
  </si>
  <si>
    <t>Explain the importance of service quality</t>
  </si>
  <si>
    <t>Explain the importance of strategic planning in service entities</t>
  </si>
  <si>
    <t>Explain the importance and relevance of conducting business across national borders</t>
  </si>
  <si>
    <t>Analyse key security and control issues relating to common e-Commerce transactions</t>
  </si>
  <si>
    <t>Explain the meaning and scope of e-Commerce</t>
  </si>
  <si>
    <t>Categorize e-Commerce business models</t>
  </si>
  <si>
    <t>Describe the role of e-Commerce in the Hong Kong business environment</t>
  </si>
  <si>
    <t>Describe the role of e-Commerce in the global business environment</t>
  </si>
  <si>
    <t>Analyse how e-Commerce affects the relationships between entities and their customers</t>
  </si>
  <si>
    <t>Apply the different types of networks used in entities:
- Internet
- Intranet
- Extranet</t>
  </si>
  <si>
    <t>Elaboration of individual learning outcomes</t>
    <phoneticPr fontId="5" type="noConversion"/>
  </si>
  <si>
    <t>Back to M1</t>
    <phoneticPr fontId="3" type="noConversion"/>
  </si>
  <si>
    <t>Classify entries arising from business transactions into :
- Assets
- Liabilities
- Equity
- Income
- Expenses</t>
    <phoneticPr fontId="5" type="noConversion"/>
  </si>
  <si>
    <t xml:space="preserve">Prepare accounting records, demonstrate management and control </t>
    <phoneticPr fontId="3" type="noConversion"/>
  </si>
  <si>
    <t>Prepare the accounting entries for the following period end adjustments:
- Accrued expenses
- Prepaid expenses
- Inventory
- Depreciation
- Bad debts
- Allowance for impairment loss on trade receivables
- Income in arrears / in advance</t>
    <phoneticPr fontId="5" type="noConversion"/>
  </si>
  <si>
    <t>Account for the incomplete information for preparation of financial statements</t>
    <phoneticPr fontId="5" type="noConversion"/>
  </si>
  <si>
    <t>Back to M2</t>
    <phoneticPr fontId="3" type="noConversion"/>
  </si>
  <si>
    <t>Describe the elements of production costs (materials, labour and overheads) and 
non-production costs (administrative, selling and distribution, and finance costs)</t>
    <phoneticPr fontId="3" type="noConversion"/>
  </si>
  <si>
    <t>Calculate contribution margin, contribution margin ratio, breakeven point and 
margin of safety</t>
    <phoneticPr fontId="3" type="noConversion"/>
  </si>
  <si>
    <t>Describe the stages in the budgeting process (including sources of relevant data, 
planning and agreeing draft budgets and purpose of forecasts and how they link to 
budgeting)</t>
    <phoneticPr fontId="3" type="noConversion"/>
  </si>
  <si>
    <t>Calculate and interpret variances:
- Sales variances
- Labour variances
- Material variances
- Fixed and variable overhead variances</t>
    <phoneticPr fontId="5" type="noConversion"/>
  </si>
  <si>
    <t>Module 3: Business Economics</t>
    <phoneticPr fontId="3" type="noConversion"/>
  </si>
  <si>
    <t>Back to M3</t>
    <phoneticPr fontId="3" type="noConversion"/>
  </si>
  <si>
    <t>Explain what economics is and define the economic concepts of:
-  Scarcity
-  Choice
-  Opportunity cost
-  Marginal analysis</t>
    <phoneticPr fontId="3" type="noConversion"/>
  </si>
  <si>
    <t>Describe the types of goods and services produced:
-  Producer and consumer goods
-  Private and public goods</t>
    <phoneticPr fontId="5" type="noConversion"/>
  </si>
  <si>
    <t>Illustrate:
-  Market and economic efficiency
-  Market failure
-  Public policies</t>
    <phoneticPr fontId="5" type="noConversion"/>
  </si>
  <si>
    <t>Explain and apply the concepts of price and income elasticity:
-  Price elasticity of demand and total revenue
-  Cross-price elasticity of demand
-  Price elasticity of supply
-  Income elasticity</t>
    <phoneticPr fontId="5" type="noConversion"/>
  </si>
  <si>
    <t>Apply the fundamental principles of macroeconomic theory</t>
    <phoneticPr fontId="3" type="noConversion"/>
  </si>
  <si>
    <t>Describe the processes for, and importance of, managing:
-  Exchange rates
-  Balance of payments
-  International trade</t>
    <phoneticPr fontId="3" type="noConversion"/>
  </si>
  <si>
    <t>Explain the key concepts of statistical analysis</t>
    <phoneticPr fontId="3" type="noConversion"/>
  </si>
  <si>
    <t>Apply techniques of statistical analysis</t>
    <phoneticPr fontId="3" type="noConversion"/>
  </si>
  <si>
    <t>Apply techniques of statistical analysis in business situations</t>
    <phoneticPr fontId="3" type="noConversion"/>
  </si>
  <si>
    <t>Calculate and apply the following measures of central tendency:
-  Mean
-  Median
-  Mode
-  Percentiles</t>
    <phoneticPr fontId="5" type="noConversion"/>
  </si>
  <si>
    <t>Calculate and apply the following measures of dispersion:
-  Range
-  Quartile deviation
-  Interquartile range
-  Standard deviation
-  Variance
-  Co-efficient of variation</t>
    <phoneticPr fontId="5" type="noConversion"/>
  </si>
  <si>
    <t>Calculate and interpret the following:
-  Probability distribution
-  Standard error
-  Confidence intervals
-  Hypothesis testing</t>
    <phoneticPr fontId="5" type="noConversion"/>
  </si>
  <si>
    <t>Calculate and interpret the following index numbers:
-  Price indices and inflation
-  Quantity indices</t>
    <phoneticPr fontId="5" type="noConversion"/>
  </si>
  <si>
    <t>Describe the four components of time series:
-  Trend
-  Cyclical variation
-  Seasonal variation
-  Irregular variation</t>
    <phoneticPr fontId="5" type="noConversion"/>
  </si>
  <si>
    <t>Module 4: Business Management</t>
    <phoneticPr fontId="3" type="noConversion"/>
  </si>
  <si>
    <t>Back to M4</t>
    <phoneticPr fontId="3" type="noConversion"/>
  </si>
  <si>
    <t>Illustrate how the following external factors may affect business and organizational management:
-  Political and legal factors
-  Economic factors
-  Social and demographic factors
-  Technological factors
-  Environmental factors
-  Industrial factors
-  Competitive factors</t>
    <phoneticPr fontId="5" type="noConversion"/>
  </si>
  <si>
    <t>Explain the concept of management and strategic management of an organization, 
including external and internal analytical frameworks (e.g. value chain analysis, 
SWOT analysis, organizational culture analysis, PESTLE analysis, Porter's 
five forces analysis)</t>
    <phoneticPr fontId="3" type="noConversion"/>
  </si>
  <si>
    <t>Explain the role of the accounting function in relation to financial analysis, reporting and 
control</t>
    <phoneticPr fontId="3" type="noConversion"/>
  </si>
  <si>
    <t>Describe the following functions of human resource management:
-  Staff planning
-  Employee recruitment
-  Payroll
-  Selection
-  Induction
-  Training
-  Development
-  Appraisal</t>
    <phoneticPr fontId="5" type="noConversion"/>
  </si>
  <si>
    <t>Explain and analyse the relationships between:
-  Market segmentation
-  Market targeting
-  Market positioning</t>
    <phoneticPr fontId="5" type="noConversion"/>
  </si>
  <si>
    <t>Explain and apply key elements of marketing mix:
-  Product
-  Price
-  Place
-  Promotion</t>
    <phoneticPr fontId="5" type="noConversion"/>
  </si>
  <si>
    <t>Describe the key characteristics of international business:
-  Regulatory requirements
-  Terminology
-  Cultural diversity
-  Socio-political environment
-  Economic environment
-  Global and regional trade regimes</t>
    <phoneticPr fontId="3" type="noConversion"/>
  </si>
  <si>
    <t>Module 5: Information Management</t>
    <phoneticPr fontId="3" type="noConversion"/>
  </si>
  <si>
    <t>Apply the following types of information technology general controls:
- physical and logical
- organizational
- procedural</t>
    <phoneticPr fontId="5" type="noConversion"/>
  </si>
  <si>
    <t>Apply the following types of application controls:
- input
- process
- output
- interface</t>
    <phoneticPr fontId="5" type="noConversion"/>
  </si>
  <si>
    <t>Justify the use of different types of information systems:
- Transaction processing systems ("TPS")
- Management information systems ("MIS")
- Decision support systems ("DSS")
- Expert systems ("ES")
- Executive information systems ("EIS")
- Enterprise resource planning systems ("ERP")</t>
    <phoneticPr fontId="5" type="noConversion"/>
  </si>
  <si>
    <t>Module 6: Financial Accounting</t>
    <phoneticPr fontId="3" type="noConversion"/>
  </si>
  <si>
    <t>Describe the financial reporting framework</t>
    <phoneticPr fontId="3" type="noConversion"/>
  </si>
  <si>
    <t>Explain the conceptual framework of financial reporting</t>
    <phoneticPr fontId="5" type="noConversion"/>
  </si>
  <si>
    <t>Revenue</t>
    <phoneticPr fontId="3" type="noConversion"/>
  </si>
  <si>
    <t>Define:
- financial assets
- financial liabilities 
- equity instruments</t>
    <phoneticPr fontId="3" type="noConversion"/>
  </si>
  <si>
    <t>Leases</t>
    <phoneticPr fontId="3" type="noConversion"/>
  </si>
  <si>
    <t>The effects of changes in foreign exchange rates</t>
    <phoneticPr fontId="3" type="noConversion"/>
  </si>
  <si>
    <t>Related party disclosures</t>
    <phoneticPr fontId="3" type="noConversion"/>
  </si>
  <si>
    <t>Earnings per share</t>
    <phoneticPr fontId="3" type="noConversion"/>
  </si>
  <si>
    <t>Fair value measurement</t>
    <phoneticPr fontId="3" type="noConversion"/>
  </si>
  <si>
    <t>Prepare and present financial statements in accordance with Hong Kong Financial Reporting Standards</t>
    <phoneticPr fontId="3" type="noConversion"/>
  </si>
  <si>
    <t>Explain the basis of preparation and presentation of financial statements</t>
    <phoneticPr fontId="3" type="noConversion"/>
  </si>
  <si>
    <t>Prepare a statement of cash flows for a single entity</t>
    <phoneticPr fontId="3" type="noConversion"/>
  </si>
  <si>
    <t>Prepare disclosure in respect of investment in associates</t>
    <phoneticPr fontId="3" type="noConversion"/>
  </si>
  <si>
    <t>Module 7: Financial Management</t>
    <phoneticPr fontId="3" type="noConversion"/>
  </si>
  <si>
    <t>Account for the nature and types of risk</t>
    <phoneticPr fontId="5" type="noConversion"/>
  </si>
  <si>
    <t>Calculate prices for products and services</t>
    <phoneticPr fontId="5" type="noConversion"/>
  </si>
  <si>
    <t>Explain and analyse the theories of major capital market models</t>
    <phoneticPr fontId="5" type="noConversion"/>
  </si>
  <si>
    <t>Apply appropriate appraisal techniques to capital investment projects</t>
    <phoneticPr fontId="5" type="noConversion"/>
  </si>
  <si>
    <t>Formulate plans and forecasts for a business entity</t>
    <phoneticPr fontId="5" type="noConversion"/>
  </si>
  <si>
    <t>Module 8: Principles of Auditing</t>
    <phoneticPr fontId="3" type="noConversion"/>
  </si>
  <si>
    <t>Back to M8</t>
    <phoneticPr fontId="3" type="noConversion"/>
  </si>
  <si>
    <t>Explain the nature and objective of conducting an audit</t>
    <phoneticPr fontId="5" type="noConversion"/>
  </si>
  <si>
    <r>
      <t>-</t>
    </r>
    <r>
      <rPr>
        <sz val="11"/>
        <rFont val="Times New Roman"/>
        <family val="1"/>
      </rPr>
      <t xml:space="preserve">  </t>
    </r>
    <r>
      <rPr>
        <sz val="11"/>
        <rFont val="Arial"/>
        <family val="2"/>
      </rPr>
      <t>planning, including risk assessment and design audit responses</t>
    </r>
  </si>
  <si>
    <r>
      <t>-</t>
    </r>
    <r>
      <rPr>
        <sz val="11"/>
        <rFont val="Times New Roman"/>
        <family val="1"/>
      </rPr>
      <t xml:space="preserve">  </t>
    </r>
    <r>
      <rPr>
        <sz val="11"/>
        <rFont val="Arial"/>
        <family val="2"/>
      </rPr>
      <t>risk responses, including obtain audit evidence</t>
    </r>
  </si>
  <si>
    <r>
      <t>-</t>
    </r>
    <r>
      <rPr>
        <sz val="11"/>
        <rFont val="Times New Roman"/>
        <family val="1"/>
      </rPr>
      <t xml:space="preserve">  </t>
    </r>
    <r>
      <rPr>
        <sz val="11"/>
        <rFont val="Arial"/>
        <family val="2"/>
      </rPr>
      <t>completion of the audit and preparation of the auditor's report</t>
    </r>
  </si>
  <si>
    <t>Module 9: Principles of Taxation</t>
    <phoneticPr fontId="3" type="noConversion"/>
  </si>
  <si>
    <t>Demonstrate an understanding of the tax system and administration in Hong Kong</t>
    <phoneticPr fontId="3" type="noConversion"/>
  </si>
  <si>
    <t>Back to M9</t>
    <phoneticPr fontId="3" type="noConversion"/>
  </si>
  <si>
    <t>Structure and administration of the Inland Revenue Department</t>
    <phoneticPr fontId="5" type="noConversion"/>
  </si>
  <si>
    <t>Apply tax rules and principles and calculate tax liabilities for property tax, salaries tax, profits tax, personal assessment and stamp duty in Hong Kong</t>
    <phoneticPr fontId="3" type="noConversion"/>
  </si>
  <si>
    <t>Source of profits</t>
    <phoneticPr fontId="3" type="noConversion"/>
  </si>
  <si>
    <t>Describe the administrative issues concerning stamp duty</t>
    <phoneticPr fontId="3" type="noConversion"/>
  </si>
  <si>
    <t>Apply profits tax rules and principles and calculate profits tax liabilities for cross-border transactions</t>
    <phoneticPr fontId="3" type="noConversion"/>
  </si>
  <si>
    <t>Module 10: Business and Company Law</t>
    <phoneticPr fontId="3" type="noConversion"/>
  </si>
  <si>
    <t>Analyse and apply the key aspects of corporate laws and regulations that govern the different forms of legal entities</t>
    <phoneticPr fontId="3" type="noConversion"/>
  </si>
  <si>
    <t>Back to M10</t>
    <phoneticPr fontId="3" type="noConversion"/>
  </si>
  <si>
    <t>Forms of business entities</t>
    <phoneticPr fontId="3" type="noConversion"/>
  </si>
  <si>
    <t>Analyse the structures of the following types of businesses:
- Sole traders
- Partnerships
- Companies
- Joint ventures</t>
    <phoneticPr fontId="5" type="noConversion"/>
  </si>
  <si>
    <t>Formation of companies</t>
    <phoneticPr fontId="3" type="noConversion"/>
  </si>
  <si>
    <t>Explain and apply the process of forming an incorporated body</t>
    <phoneticPr fontId="3" type="noConversion"/>
  </si>
  <si>
    <t>Capital and financing of companies</t>
    <phoneticPr fontId="3" type="noConversion"/>
  </si>
  <si>
    <t>Analyse the legal implications of issuing share capital and loan capital</t>
    <phoneticPr fontId="3" type="noConversion"/>
  </si>
  <si>
    <t>Describe and analyse the legal implications of raising share capital including:
-  Issue of shares with or without prospectus
-  Principle of maintenance of capital
-  Buy-back and redemption of shares, and the application of the Codes on Takeovers 
   and Mergers and Share Buy-backs
-  Dividends including scrip dividend
-  Changes to capital</t>
    <phoneticPr fontId="5" type="noConversion"/>
  </si>
  <si>
    <t>Describe and analyse the legal implications of raising loan capital including:
- Borrowing powers
- Types of debentures and their creation
- Company charges
- Registration of charges
- Remedies of secured creditors and unsecured creditors</t>
    <phoneticPr fontId="5" type="noConversion"/>
  </si>
  <si>
    <t>Administration of companies</t>
    <phoneticPr fontId="3" type="noConversion"/>
  </si>
  <si>
    <t>Explain and analyse the relevant matters in relation to company meetings including:
- Procedures for convening a meeting
- Members' resolution
- Quorum, proxy and voting
- Passing members' resolution without meeting
- Corporate Governance Report as required by the Listing Rules</t>
    <phoneticPr fontId="5" type="noConversion"/>
  </si>
  <si>
    <t>Company liquidation and winding up</t>
    <phoneticPr fontId="3" type="noConversion"/>
  </si>
  <si>
    <t>Analyse the legal implications of the following types of liquidation:
- Compulsory winding-up by the court
- Members' voluntary winding-up
- Creditors' voluntary winding-up</t>
    <phoneticPr fontId="5" type="noConversion"/>
  </si>
  <si>
    <t>Explain and apply the key aspects of corporate laws and regulations that govern public companies</t>
    <phoneticPr fontId="3" type="noConversion"/>
  </si>
  <si>
    <t>Explain the key aspects of the legal system and the key roles of external regulatory bodies in Hong Kong</t>
    <phoneticPr fontId="3" type="noConversion"/>
  </si>
  <si>
    <t>Analyse and apply the key concepts and principles of the law of tort and negligence</t>
    <phoneticPr fontId="3" type="noConversion"/>
  </si>
  <si>
    <t>Explain and apply the concepts of principal tort, including:
- The duty of care
- Standard of care
- Breach of duty of care
- Damage
- Causation
- Remoteness of damage
- Defences</t>
    <phoneticPr fontId="5" type="noConversion"/>
  </si>
  <si>
    <t>Analyse and apply the key concepts and principles of the contract law</t>
    <phoneticPr fontId="3" type="noConversion"/>
  </si>
  <si>
    <t>Analyse and apply the key concepts and principles of the consumer laws</t>
    <phoneticPr fontId="3" type="noConversion"/>
  </si>
  <si>
    <t>Analyse and apply the key provisions of the consumer laws in Hong Kong</t>
    <phoneticPr fontId="3" type="noConversion"/>
  </si>
  <si>
    <t>Analyse and apply the key concepts and principles of the employment laws</t>
    <phoneticPr fontId="3" type="noConversion"/>
  </si>
  <si>
    <t>Analyse and apply the key provisions of the employment laws in Hong Kong</t>
    <phoneticPr fontId="3" type="noConversion"/>
  </si>
  <si>
    <t>Analyse the scope and apply the key provisions of the following Ordinances:
- Sex Discrimination Ordinance
- Disability Discrimination Ordinance
- Family Status Discrimination Ordinance
- Race Discrimination Ordinance</t>
    <phoneticPr fontId="5" type="noConversion"/>
  </si>
  <si>
    <t>Apply the key concepts and principles of the bribery and corruption laws</t>
    <phoneticPr fontId="3" type="noConversion"/>
  </si>
  <si>
    <t>Apply the key provisions of the bribery and corruption laws in Hong Kong</t>
    <phoneticPr fontId="3" type="noConversion"/>
  </si>
  <si>
    <t>Analyse the key aspects of agency relationship</t>
    <phoneticPr fontId="3" type="noConversion"/>
  </si>
  <si>
    <t>Analyse the essential elements of agency relationship</t>
    <phoneticPr fontId="3" type="noConversion"/>
  </si>
  <si>
    <t>Apply the principles of the double entry accounting system and analyse the nature 
of business transactions</t>
    <phoneticPr fontId="3" type="noConversion"/>
  </si>
  <si>
    <t>Analyse the information required for performance measurement and 
explain measures of financial performance</t>
    <phoneticPr fontId="3" type="noConversion"/>
  </si>
  <si>
    <t>Apply the fundamental principles of microeconomic theory</t>
    <phoneticPr fontId="3" type="noConversion"/>
  </si>
  <si>
    <t>Explain the principal features of the economic environment in which business 
operates</t>
    <phoneticPr fontId="3" type="noConversion"/>
  </si>
  <si>
    <t>Describe the key elements of production and operations management in 
a manufacturing business and explain the role of strategic production analysis</t>
    <phoneticPr fontId="3" type="noConversion"/>
  </si>
  <si>
    <t>Describe the key elements of management in a service entity and explain the 
importance of service quality and strategic planning in a service entity</t>
    <phoneticPr fontId="3" type="noConversion"/>
  </si>
  <si>
    <t>Explain the basic concepts of marketing and apply marketing mix and 
how businesses analyse and use marketing information</t>
    <phoneticPr fontId="3" type="noConversion"/>
  </si>
  <si>
    <t>Describe and explain approaches to apply a corporate governance framework 
and the impact on auditing and the auditing profession</t>
    <phoneticPr fontId="3" type="noConversion"/>
  </si>
  <si>
    <t>Explain and analyse the relationship between risks assessment, inherent risk, 
control risk, and audit approach</t>
    <phoneticPr fontId="3" type="noConversion"/>
  </si>
  <si>
    <t>Determine the issues under the requirement of sufficient and appropriate 
audit evidence</t>
    <phoneticPr fontId="3" type="noConversion"/>
  </si>
  <si>
    <t>Demonstrate an understanding of the circumstances that require modification 
to an auditor's report</t>
    <phoneticPr fontId="3" type="noConversion"/>
  </si>
  <si>
    <t>Demonstrate an understanding of the circumstances that require the auditor 
to express modified audit opinions</t>
    <phoneticPr fontId="3" type="noConversion"/>
  </si>
  <si>
    <t>Benefits in kind, housing benefits, share-based benefits and holiday journey 
benefits</t>
    <phoneticPr fontId="3" type="noConversion"/>
  </si>
  <si>
    <t>Analyse the structures of different types of businesses and apply the relevant 
legislations</t>
    <phoneticPr fontId="3" type="noConversion"/>
  </si>
  <si>
    <t>Analyse how companies make decisions and manage their activities, and 
apply the rules and requirements to practical business situations</t>
    <phoneticPr fontId="3" type="noConversion"/>
  </si>
  <si>
    <t>Analyse and apply the rules and requirements regarding company liquidation 
and winding up</t>
    <phoneticPr fontId="3" type="noConversion"/>
  </si>
  <si>
    <t>Explain and apply the schemes of arrangement, reconstruction, and the 
take-over provisions of the Companies Ordinance</t>
    <phoneticPr fontId="3" type="noConversion"/>
  </si>
  <si>
    <t>Explain and apply the important rules and requirements applicable to 
public companies</t>
    <phoneticPr fontId="3" type="noConversion"/>
  </si>
  <si>
    <t xml:space="preserve">Describe the principal features of the Hong Kong legal environment and 
the key roles of external regulatory bodies </t>
    <phoneticPr fontId="3" type="noConversion"/>
  </si>
  <si>
    <t>Analyse the essential elements of a contract and the consequences of 
breaching a contract, and apply the principles of the contract law to 
practical business situations</t>
    <phoneticPr fontId="3" type="noConversion"/>
  </si>
  <si>
    <t>Prepare consolidated financial statements in accordance with Hong Kong Financial Reporting Standards for:</t>
    <phoneticPr fontId="3" type="noConversion"/>
  </si>
  <si>
    <t>Describe and account for business transactions in accordance with Hong Kong Financial Reporting Standards as they relate to:</t>
    <phoneticPr fontId="3" type="noConversion"/>
  </si>
  <si>
    <t>Explanatory notes</t>
    <phoneticPr fontId="3" type="noConversion"/>
  </si>
  <si>
    <t>Back to M5</t>
    <phoneticPr fontId="3" type="noConversion"/>
  </si>
  <si>
    <t>Explain the difference between profit and other comprehensive income and their impact 
to the financial statements</t>
    <phoneticPr fontId="3" type="noConversion"/>
  </si>
  <si>
    <t>Explain the requirements of relevant accounting standards and legislation relating to 
the disclosures required in financial statements</t>
    <phoneticPr fontId="3" type="noConversion"/>
  </si>
  <si>
    <t>Identify the types of financial statements produced by both financial and management
accounting</t>
    <phoneticPr fontId="5" type="noConversion"/>
  </si>
  <si>
    <t>Compare and contrast capital and revenue items, and apply the principle to 
determine the nature of the items</t>
    <phoneticPr fontId="3" type="noConversion"/>
  </si>
  <si>
    <t>Analyse the financial impact of incorrect classification between capital and 
revenue items</t>
    <phoneticPr fontId="3" type="noConversion"/>
  </si>
  <si>
    <t>Prepare journal entries to correct errors through control account reconciliations 
and suspense accounts</t>
    <phoneticPr fontId="3" type="noConversion"/>
  </si>
  <si>
    <t>Prepare the accounting entries for providing depreciation charges using various methods 
and for recognising and disposing of property, plant and equipment</t>
    <phoneticPr fontId="3" type="noConversion"/>
  </si>
  <si>
    <t>Calculate the carrying amount of inventories at the lower of cost or net realizable value 
using FIFO, LIFO, and average cost methods</t>
    <phoneticPr fontId="3" type="noConversion"/>
  </si>
  <si>
    <t>Calculate and account for bad debts and allowance for impairment loss on 
trade receivables</t>
    <phoneticPr fontId="3" type="noConversion"/>
  </si>
  <si>
    <t>Prepare a statement of profit or loss and comprehensive income and a statement of 
financial position from a trial balance for a sole trader</t>
    <phoneticPr fontId="3" type="noConversion"/>
  </si>
  <si>
    <t>Prepare a receipts and payments account, an income and expenditure account, and 
a statement of financial position for a club or society</t>
    <phoneticPr fontId="3" type="noConversion"/>
  </si>
  <si>
    <t>Prepare a statement of profit or loss and comprehensive income, an appropriation 
account and a statement of financial position for a partnership</t>
    <phoneticPr fontId="3" type="noConversion"/>
  </si>
  <si>
    <t>Prepare a statement of profit or loss and comprehensive income and a statement of 
financial position for a limited company</t>
    <phoneticPr fontId="3" type="noConversion"/>
  </si>
  <si>
    <t>Prepare a manufacturing account and a statement of profit or loss and comprehensive 
income showing prime cost; cost of goods produced; transfer price of finished goods 
and a statement of financial position for a manufacturing business</t>
    <phoneticPr fontId="3" type="noConversion"/>
  </si>
  <si>
    <t>Describe the role of management accounting in entities (including the key differences 
between financial and management accounting)</t>
    <phoneticPr fontId="3" type="noConversion"/>
  </si>
  <si>
    <t>Describe different types of responsibility centres: cost, profit, investment and 
profits centres</t>
    <phoneticPr fontId="3" type="noConversion"/>
  </si>
  <si>
    <t>Explain the importance of the distinction between production and non production costs 
when valuing output and inventories</t>
    <phoneticPr fontId="3" type="noConversion"/>
  </si>
  <si>
    <t>Explain different cost classification: direct and indirect costs; fixed and variable costs; 
period and product costs; avoidable and unavoidable costs</t>
    <phoneticPr fontId="3" type="noConversion"/>
  </si>
  <si>
    <t>Describe the methods and procedures of store-keeping, inventory taking and 
inventory control</t>
    <phoneticPr fontId="3" type="noConversion"/>
  </si>
  <si>
    <t>Explain the impact of different remuneration methods (i.e. time-based systems, 
piecework systems and individual and group incentive schemes)</t>
    <phoneticPr fontId="3" type="noConversion"/>
  </si>
  <si>
    <t>Describe the nature of overhead costs and explain the different treatment of direct 
and indirect expenses</t>
    <phoneticPr fontId="3" type="noConversion"/>
  </si>
  <si>
    <t>Explain and illustrate the problems and procedures of identifying, analyzing, 
allocating and absorbing overhead costs</t>
    <phoneticPr fontId="3" type="noConversion"/>
  </si>
  <si>
    <t>Explain the effect of absorption and marginal costing on inventory valuation and 
profit determination</t>
    <phoneticPr fontId="3" type="noConversion"/>
  </si>
  <si>
    <t>Describe the characteristics of job costing and explain the flow and accumulation of 
costs when using job costing</t>
    <phoneticPr fontId="3" type="noConversion"/>
  </si>
  <si>
    <t>Compare and contrast the nature and effect of, using absorption costing, 
marginal costing and activity based costing for the allocation of costs to products</t>
    <phoneticPr fontId="3" type="noConversion"/>
  </si>
  <si>
    <t>Describe the characteristics of process costing and describe the situations where 
the use of process costing would be appropriate</t>
    <phoneticPr fontId="3" type="noConversion"/>
  </si>
  <si>
    <t>Explain the concept of equivalent units and how costs are assigned to equivalent units 
using process costing</t>
    <phoneticPr fontId="3" type="noConversion"/>
  </si>
  <si>
    <t>Calculate the cost per equivalent unit and work in process under FIFO and 
weighted average methods</t>
    <phoneticPr fontId="3" type="noConversion"/>
  </si>
  <si>
    <t>Explain the concepts and accounting treatment of normal and abnormal losses 
and abnormal gains</t>
    <phoneticPr fontId="3" type="noConversion"/>
  </si>
  <si>
    <t>Explain and describe the assumptions and purposes of cost-volume-profit ("CVP") 
and break-even analysis</t>
    <phoneticPr fontId="3" type="noConversion"/>
  </si>
  <si>
    <t>Solve the sales volume and selling price required to earn a desired level of profit 
under CVP analysis</t>
    <phoneticPr fontId="3" type="noConversion"/>
  </si>
  <si>
    <t>Apply incremental cost concept in business decisions, e.g. make or buy, accept or 
reject special orders, sell or process further, eliminate or retain unprofitable product, etc</t>
    <phoneticPr fontId="3" type="noConversion"/>
  </si>
  <si>
    <t>Apply variance techniques (e.g. internal rate of return, net present value and 
payout period etc) to evaluate project value and support management decision making</t>
    <phoneticPr fontId="3" type="noConversion"/>
  </si>
  <si>
    <t>Prepare operational/ functional, cash, capital expenditure and master budgets</t>
    <phoneticPr fontId="3" type="noConversion"/>
  </si>
  <si>
    <t>Account for normal loss, abnormal loss, abnormal gain and sale of scrap/ spoilage</t>
    <phoneticPr fontId="3" type="noConversion"/>
  </si>
  <si>
    <t>Describe and explain variance investigation and analysis including the planning and 
operational variances</t>
    <phoneticPr fontId="3" type="noConversion"/>
  </si>
  <si>
    <t>Prepare standard product cost and analyse different types of variances between 
standard and actual product costs</t>
    <phoneticPr fontId="3" type="noConversion"/>
  </si>
  <si>
    <t>Explain and calculate measures of financial performance (profitability, liquidity, activity 
and gearing) and non financial measures</t>
    <phoneticPr fontId="3" type="noConversion"/>
  </si>
  <si>
    <t>Outline the leading models of performance measurement system including triple 
bottom line management and balanced scorecard, including explaining their advantages</t>
    <phoneticPr fontId="3" type="noConversion"/>
  </si>
  <si>
    <t>Describe the behaviour of consumer demand under the assumption of utility 
maximisation</t>
    <phoneticPr fontId="3" type="noConversion"/>
  </si>
  <si>
    <t>Analyse and solve the market equilibrium in short-run and in long-run under 
different market structures and interventions</t>
    <phoneticPr fontId="3" type="noConversion"/>
  </si>
  <si>
    <t>Apply demand and supply analysis in different situations, analyse the interaction 
between demand, supply and price, and solve market equilibrium</t>
    <phoneticPr fontId="3" type="noConversion"/>
  </si>
  <si>
    <t>Describe the following market structures and illustrate respective profit maximisation 
strategies of each:
-  Perfect competition
-  Monopoly
-  Oligopoly
-  Monopolistic competition</t>
    <phoneticPr fontId="5" type="noConversion"/>
  </si>
  <si>
    <t>Describe the concepts of consumption, savings, investment, capital formation 
and government spending</t>
    <phoneticPr fontId="3" type="noConversion"/>
  </si>
  <si>
    <t>Describe the causes of unemployment, inflation, deflation and short-term economic 
fluctuations (business cycle)</t>
    <phoneticPr fontId="3" type="noConversion"/>
  </si>
  <si>
    <t>Describe fiscal and monetary policies and illustrate how they help achieve 
macroeconomic goals</t>
    <phoneticPr fontId="3" type="noConversion"/>
  </si>
  <si>
    <t>Explain and determine absolute advantage, comparative advantage and the gains 
from trade</t>
    <phoneticPr fontId="3" type="noConversion"/>
  </si>
  <si>
    <t>Explain the difference between free trade and protectionism/ trade barriers</t>
    <phoneticPr fontId="3" type="noConversion"/>
  </si>
  <si>
    <t xml:space="preserve">Describe the following sampling techniques and explain their advantages and 
disadvantages:
-  Convenience sampling
-  Judgment sampling
-  Quota sampling
-  Simple random sampling
-  Systematic random sampling
-  Stratified random sampling
-  Cluster random sampling </t>
    <phoneticPr fontId="3" type="noConversion"/>
  </si>
  <si>
    <t>Define stakeholders and describe the impact from internal and external stakeholders 
to the organization</t>
    <phoneticPr fontId="3" type="noConversion"/>
  </si>
  <si>
    <t>Explain how entities might be designed and structured (e.g. channel oriented, 
market oriented, product centric, function oriented)</t>
    <phoneticPr fontId="3" type="noConversion"/>
  </si>
  <si>
    <t xml:space="preserve">Describe the organization design in terms of advantages and disadvantages of 
different structures </t>
    <phoneticPr fontId="3" type="noConversion"/>
  </si>
  <si>
    <t>Describe the various levels of management and the function and inter-relationship 
of each level</t>
    <phoneticPr fontId="3" type="noConversion"/>
  </si>
  <si>
    <t>Describe alternative approaches by management to problem solving and 
decision making (e.g. "bottom up", "top down")</t>
    <phoneticPr fontId="3" type="noConversion"/>
  </si>
  <si>
    <t>Identify different business functions and explain how these functional areas can help
to achieve business objectives</t>
    <phoneticPr fontId="3" type="noConversion"/>
  </si>
  <si>
    <t>Explain how the theories of organizational behaviour may be used to enhance 
the performance of the individual, teams and the organization</t>
    <phoneticPr fontId="3" type="noConversion"/>
  </si>
  <si>
    <t>Describe the concept of just-in-time, total quality management and 
supply chain management</t>
    <phoneticPr fontId="3" type="noConversion"/>
  </si>
  <si>
    <t>Explain the key financial decisions an organization needs to make and the roles played 
by different stakeholders, advisors and financial institutions in the financial strategy 
selected by a business</t>
    <phoneticPr fontId="3" type="noConversion"/>
  </si>
  <si>
    <t>Describe and analyse the characteristics of effective control systems including 
performance control in entities</t>
    <phoneticPr fontId="3" type="noConversion"/>
  </si>
  <si>
    <t>Describe the features of globalization including the role of multi-national corporations 
("MNCs"), international trade, e-commerce and emerging markets</t>
    <phoneticPr fontId="3" type="noConversion"/>
  </si>
  <si>
    <t>Justify the role of general information technology controls and relevant application control 
in business assurance</t>
    <phoneticPr fontId="3" type="noConversion"/>
  </si>
  <si>
    <t>Demonstrate the opportunities and threats to entity information system, including:
- capabilities in data treatment and analysis
- data integrity
- systems security
- cyber security
- access restriction
- business continuity</t>
    <phoneticPr fontId="5" type="noConversion"/>
  </si>
  <si>
    <t>Describe the potential regulatory compliance concerns arising from information 
management (e.g. privacy issue, cyber-risk, regulators' requirement etc.)</t>
    <phoneticPr fontId="3" type="noConversion"/>
  </si>
  <si>
    <t>Explain the strategic significance of information systems as a tool in enhancing 
the competitive advantage of the entity</t>
    <phoneticPr fontId="3" type="noConversion"/>
  </si>
  <si>
    <t>Apply and categorize the different information needs and managerial decisions 
at different organizational levels:
- Strategic
- Tactical
- Operational</t>
    <phoneticPr fontId="5" type="noConversion"/>
  </si>
  <si>
    <t>Justify information technology general controls and application controls are required 
for effective information systems</t>
    <phoneticPr fontId="3" type="noConversion"/>
  </si>
  <si>
    <t>Analyse the advantages and potential issues of using information systems in relation to 
the needs of performance management</t>
    <phoneticPr fontId="3" type="noConversion"/>
  </si>
  <si>
    <t>Explain the legal requirement and ethical responsibilities of those involved in 
Information Management</t>
    <phoneticPr fontId="3" type="noConversion"/>
  </si>
  <si>
    <t>Demonstrate how data analytics e.g. Retail Transaction Analysis help in relation to 
the needs of performance management</t>
    <phoneticPr fontId="3" type="noConversion"/>
  </si>
  <si>
    <t>Explain accountants having increasing roles and responsibilities as user and 
owner of data and corporate information system</t>
    <phoneticPr fontId="3" type="noConversion"/>
  </si>
  <si>
    <t>Contrast the specific information needs of managers in different functional areas of 
an entity, including production, operations, marketing and sales, accounting, 
human resources and information systems</t>
    <phoneticPr fontId="3" type="noConversion"/>
  </si>
  <si>
    <t>Describe and apply the basic infrastructure required to support corporate information 
systems</t>
    <phoneticPr fontId="3" type="noConversion"/>
  </si>
  <si>
    <t>Explain how information systems are used to support implementation of business 
and functional strategies and contribute to the success of strategy implementation</t>
    <phoneticPr fontId="3" type="noConversion"/>
  </si>
  <si>
    <t>Justify the concept of "Big Data" and how this trend affects the operations, such as 
decision making process.</t>
    <phoneticPr fontId="3" type="noConversion"/>
  </si>
  <si>
    <t>Describe the necessary activities involved in all the stages of the systems development 
life cycle ("SDLC") as follows:
-   Systems analysis
-   Systems design
-   Systems implementation
-   Systems testing
-   Systems evaluation
-   Systems operation and maintenance</t>
    <phoneticPr fontId="3" type="noConversion"/>
  </si>
  <si>
    <t>Justify how change management can contribute to successful implementation of 
information systems</t>
    <phoneticPr fontId="3" type="noConversion"/>
  </si>
  <si>
    <t>Compare and contrast the nature and characteristics of e-Commerce and e-Business 
as a strategy or business tool</t>
    <phoneticPr fontId="3" type="noConversion"/>
  </si>
  <si>
    <t>Compare and contrast the roles of the following in enhancing the value of information in 
contemporary entity:
- Knowledge management systems ("KMS")
- Business intelligence systems ("BIS")
- Data warehouse ("DW")
- Data mining ("DM")
- Online analytical processing ("OLAP")
- Artificial intelligence ("AI")</t>
    <phoneticPr fontId="3" type="noConversion"/>
  </si>
  <si>
    <t>Identify the condition under which an entity may adopt the HKFRS for Private Entities
as a financial reporting option for Private Entities</t>
    <phoneticPr fontId="5" type="noConversion"/>
  </si>
  <si>
    <t>Describe the legal and reporting framework applicable to financial accounting in 
Hong Kong</t>
    <phoneticPr fontId="5" type="noConversion"/>
  </si>
  <si>
    <t>Describe the standard setting process and role of Hong Kong Financial Reporting 
Standards</t>
    <phoneticPr fontId="5" type="noConversion"/>
  </si>
  <si>
    <t>Explain the historical development of the accountancy profession and 
accounting thought</t>
    <phoneticPr fontId="5" type="noConversion"/>
  </si>
  <si>
    <t>Describe the application of accounting guidelines and other professional 
pronouncements and exposure drafts</t>
    <phoneticPr fontId="5" type="noConversion"/>
  </si>
  <si>
    <t>Identify the condition under which an entity may adopt the SME financial reporting
framework and financial reporting</t>
    <phoneticPr fontId="5" type="noConversion"/>
  </si>
  <si>
    <t>Define and explain the difference between accounting policies, accounting estimates 
and correction of prior period errors</t>
    <phoneticPr fontId="3" type="noConversion"/>
  </si>
  <si>
    <t>Account for the change in accounting policy, accounting estimate and correction of 
prior period error</t>
    <phoneticPr fontId="3" type="noConversion"/>
  </si>
  <si>
    <t>Prepare the disclosure in respect of the change in accounting policy, accounting 
estimate and correction of prior period error</t>
    <phoneticPr fontId="3" type="noConversion"/>
  </si>
  <si>
    <t>Apply the criteria for recognizing revenue generated from contracts where 
performance obligations are satisfied over time</t>
    <phoneticPr fontId="3" type="noConversion"/>
  </si>
  <si>
    <t>Use acceptable methods of assigning costs including the allocation of 
overheads to inventories</t>
    <phoneticPr fontId="3" type="noConversion"/>
  </si>
  <si>
    <t>Explain the potential impact of net realisable value falling below cost and 
make the required adjustments</t>
    <phoneticPr fontId="3" type="noConversion"/>
  </si>
  <si>
    <t>Account for property, plant and equipment under the cost model and 
revaluation model</t>
    <phoneticPr fontId="3" type="noConversion"/>
  </si>
  <si>
    <t>Account for subsequent measurement, including impairment, and de-recognition 
of property, plant and equipment</t>
    <phoneticPr fontId="3" type="noConversion"/>
  </si>
  <si>
    <t>Explain and apply the accounting treatment for research costs and the recognition 
criteria for development costs</t>
    <phoneticPr fontId="3" type="noConversion"/>
  </si>
  <si>
    <t>Explain the difference between internally generated goodwill and goodwill arising 
on business combination</t>
    <phoneticPr fontId="3" type="noConversion"/>
  </si>
  <si>
    <t>Describe the classification principle of financial assets, financial liabilities and 
equity instruments</t>
    <phoneticPr fontId="3" type="noConversion"/>
  </si>
  <si>
    <t>Account for financial assets and financial liabilities with simple structure on 
their initial recognition and subsequent measurement</t>
    <phoneticPr fontId="3" type="noConversion"/>
  </si>
  <si>
    <t>Explain the accounting treatment for the de-recognition of financial assets and 
financial liabilities</t>
    <phoneticPr fontId="3" type="noConversion"/>
  </si>
  <si>
    <t>Explain the accounting treatment for the subsequent reversal of impairment loss 
of financial assets measured at amortised cost</t>
    <phoneticPr fontId="3" type="noConversion"/>
  </si>
  <si>
    <t>Describe the underlying accounting principles and rules for offsetting financial assets 
and financial liabilities</t>
    <phoneticPr fontId="3" type="noConversion"/>
  </si>
  <si>
    <t>Illustrate, with simple calculation, how the borrowing costs in respect of specific 
borrowings and general borrowings are to be capitalised</t>
    <phoneticPr fontId="3" type="noConversion"/>
  </si>
  <si>
    <t>Identify an asset that may be impaired by reference to common external and 
internal indicators</t>
    <phoneticPr fontId="3" type="noConversion"/>
  </si>
  <si>
    <t>Illustrate when an impairment test should be performed for various types of 
non-current assets and give examples of indicators of impairment</t>
    <phoneticPr fontId="3" type="noConversion"/>
  </si>
  <si>
    <t>Describe the accounting treatment for reversal of impairment loss and illustrate 
the calculation of the amount of reversal allowed</t>
    <phoneticPr fontId="3" type="noConversion"/>
  </si>
  <si>
    <t>Explain the reasons for the separation of the components of a lease contract into 
lease and non-lease elements</t>
    <phoneticPr fontId="3" type="noConversion"/>
  </si>
  <si>
    <t>Account for leases from the perspective of the lessee, including measurement of 
right-of-use assets and lease liabilities</t>
    <phoneticPr fontId="3" type="noConversion"/>
  </si>
  <si>
    <t>Explain the classification criteria of leases as operating and finance leases from 
the perspective of the lessor</t>
    <phoneticPr fontId="3" type="noConversion"/>
  </si>
  <si>
    <t>Explain the difference between provisions and other types of liabilities such as 
trade payables</t>
    <phoneticPr fontId="3" type="noConversion"/>
  </si>
  <si>
    <t>Prepare the disclosure in respect of provision, contingent liabilities and 
contingent assets</t>
    <phoneticPr fontId="3" type="noConversion"/>
  </si>
  <si>
    <t>Define and explain the difference between the tax base and the carrying amount 
for assets and liabilities for a single entity</t>
    <phoneticPr fontId="3" type="noConversion"/>
  </si>
  <si>
    <t>Define and explain the difference between taxable and deductible temporary 
differences</t>
    <phoneticPr fontId="3" type="noConversion"/>
  </si>
  <si>
    <t>Describe a temporary difference that results in future taxable and deductible amount 
for a single entity</t>
    <phoneticPr fontId="3" type="noConversion"/>
  </si>
  <si>
    <t>Define and explain the difference between functional currency and 
presentation currency</t>
    <phoneticPr fontId="3" type="noConversion"/>
  </si>
  <si>
    <t>Describe the accounting treatment of foreign currency monetary and non-monetary 
items at the reporting date</t>
    <phoneticPr fontId="3" type="noConversion"/>
  </si>
  <si>
    <t>Describe the disclosure requirements in respect of the related party relationships 
and transactions</t>
    <phoneticPr fontId="3" type="noConversion"/>
  </si>
  <si>
    <t>Describe the classification criteria for non-current assets (or disposal groups) held 
for sale or distribution to owners</t>
    <phoneticPr fontId="3" type="noConversion"/>
  </si>
  <si>
    <t>Explain the measurement principles of non-current assets (or disposal groups) 
held for sale or distribution to owners</t>
    <phoneticPr fontId="3" type="noConversion"/>
  </si>
  <si>
    <t>Describe the key requirements of presentation and disclosures in respect of 
a non-current asset (or disposal group) held for sale or distribution to owners</t>
    <phoneticPr fontId="3" type="noConversion"/>
  </si>
  <si>
    <t>Describe the key requirements of presentation and disclosure in respect of 
a discontinued operation</t>
    <phoneticPr fontId="3" type="noConversion"/>
  </si>
  <si>
    <t>Explain appropriate inputs to valuation techniques in measuring the fair value of 
an item, with reference to the fair value hierarchy</t>
    <phoneticPr fontId="3" type="noConversion"/>
  </si>
  <si>
    <t>Explain various appropriate valuation techniques in measuring the fair value of 
an item</t>
    <phoneticPr fontId="3" type="noConversion"/>
  </si>
  <si>
    <t>Illustrate the valuation approach to measure the fair value for key financial and 
non-financial assets and liabilities, including property, plant and equipment, 
intangible assets, investment properties and financial instruments</t>
    <phoneticPr fontId="3" type="noConversion"/>
  </si>
  <si>
    <t>Explain the requirements of relevant accounting standard in relation to the 
minimum content and layout for financial statements and disclosures</t>
    <phoneticPr fontId="3" type="noConversion"/>
  </si>
  <si>
    <t>Apply the appropriate accounting treatment for a given scenario in accordance with 
Hong Kong Financial Reporting Standards</t>
    <phoneticPr fontId="3" type="noConversion"/>
  </si>
  <si>
    <t>Account for transactions and prepare financial statements including disclosures 
n accordance with Hong Kong Financial Reporting Standards</t>
    <phoneticPr fontId="3" type="noConversion"/>
  </si>
  <si>
    <t>Define a parent, a subsidiary, a group, non-controlling interest and consolidated 
financial statements</t>
    <phoneticPr fontId="3" type="noConversion"/>
  </si>
  <si>
    <t>Calculate the total consideration in a business combination, including 
contingent consideration</t>
    <phoneticPr fontId="3" type="noConversion"/>
  </si>
  <si>
    <t>Prepare consolidation adjustments for fair value adjustments, intercompany balances, 
unrealised intra-group profits/losses and cash-in-transit</t>
    <phoneticPr fontId="3" type="noConversion"/>
  </si>
  <si>
    <t>Prepare the adjustments to the financial statements required in a 
business combination</t>
    <phoneticPr fontId="3" type="noConversion"/>
  </si>
  <si>
    <t>Prepare simple consolidated statement of financial position and statement of 
profit or loss and other comprehensive income</t>
    <phoneticPr fontId="3" type="noConversion"/>
  </si>
  <si>
    <t>Prepare the disclosure in respect of consolidated financial statements under 
the Companies Ordinance and relevant accounting standards</t>
    <phoneticPr fontId="3" type="noConversion"/>
  </si>
  <si>
    <t>Describe the structure of Hong Kong equity and debt markets and its financial 
and banking system</t>
    <phoneticPr fontId="3" type="noConversion"/>
  </si>
  <si>
    <t>Analyse the concept of market efficiency and the implications of the Efficient 
Market Hypothesis for issuers and investors</t>
    <phoneticPr fontId="3" type="noConversion"/>
  </si>
  <si>
    <t>Explain the function of financial markets and the role they play in the 
value-creation process</t>
    <phoneticPr fontId="3" type="noConversion"/>
  </si>
  <si>
    <t>Apply different approaches of pricing products and services considering external 
market factors and internal cost structures</t>
    <phoneticPr fontId="3" type="noConversion"/>
  </si>
  <si>
    <t>Explain the linkages between management accounting and the strategic management 
of an organization</t>
    <phoneticPr fontId="3" type="noConversion"/>
  </si>
  <si>
    <t>Describe the business planning processes including the development of corporate 
strategic plans</t>
    <phoneticPr fontId="3" type="noConversion"/>
  </si>
  <si>
    <t>Describe strategic cost management techniques, including just-in-time ("JIT") and 
total quality management ("TQM") concepts, product life cycle costing, target costing, 
quality costing, theory of constraints and throughput analysis</t>
    <phoneticPr fontId="3" type="noConversion"/>
  </si>
  <si>
    <t>Calculate relevant cash flows and discount rates for investment appraisal purposes, 
taking into account inflation and tax</t>
    <phoneticPr fontId="3" type="noConversion"/>
  </si>
  <si>
    <t xml:space="preserve">Analyse a proposed investment project by applying appropriate investment appraisal 
techniques given the objectives and circumstances of an organization </t>
    <phoneticPr fontId="3" type="noConversion"/>
  </si>
  <si>
    <t>Identify social responsibility, sustainability and environmental consequences of 
investment decisions and explain the impact on investment appraisal</t>
    <phoneticPr fontId="3" type="noConversion"/>
  </si>
  <si>
    <t>Explain the role of a post-appraisal (or post-completion) audit in assessing the 
success of a project</t>
    <phoneticPr fontId="3" type="noConversion"/>
  </si>
  <si>
    <t>Analyse financial performance using accounting and finance ratios, and 
compare the result with other market player/competitor</t>
    <phoneticPr fontId="3" type="noConversion"/>
  </si>
  <si>
    <t>Evaluate the financial strategy of an entity and recommend financial actions 
that will add value to the entity</t>
    <phoneticPr fontId="3" type="noConversion"/>
  </si>
  <si>
    <t>Evaluate the credit policy of company's suppliers and credit terms given to the 
company's customers to identify any substantial gap in between</t>
    <phoneticPr fontId="3" type="noConversion"/>
  </si>
  <si>
    <t>Analyse the role of cash flow analysis in the evaluation of an entity's strategic and 
operational plans</t>
    <phoneticPr fontId="3" type="noConversion"/>
  </si>
  <si>
    <t>Produce cash flow statements to analyse the financial strategy of an entity and 
its short and medium term financial requirements</t>
    <phoneticPr fontId="3" type="noConversion"/>
  </si>
  <si>
    <t>Explain how an entity can use cash flow reporting systems to monitor and 
manage its financial strategy</t>
    <phoneticPr fontId="3" type="noConversion"/>
  </si>
  <si>
    <t>Explain how profitability projections can be used to examine the impact of 
an entity's financial strategy</t>
    <phoneticPr fontId="3" type="noConversion"/>
  </si>
  <si>
    <t>Analyse the impact of an entity's financial strategy on its liquidity and solvency through 
the use of ratios and other techniques</t>
    <phoneticPr fontId="3" type="noConversion"/>
  </si>
  <si>
    <t>Illustrate the organizational structure affecting performance measurement 
e.g. cascade down KPIs from the top</t>
    <phoneticPr fontId="3" type="noConversion"/>
  </si>
  <si>
    <t>Identify different types of responsibility centres, including cost centres, revenue centres, 
profit centres and investment centres</t>
    <phoneticPr fontId="3" type="noConversion"/>
  </si>
  <si>
    <t>Analyse how to apply economic value added ("EVA") as a performance measure, 
its linkage to weighted average cost of capital ("WACC") and its roles in 
capital management</t>
    <phoneticPr fontId="3" type="noConversion"/>
  </si>
  <si>
    <t>Analyse the limitations of financial measures such as return on investments ("ROI"), 
residual income ("RI") and EVA</t>
    <phoneticPr fontId="3" type="noConversion"/>
  </si>
  <si>
    <t>Explain the different sources of finance (short-term and long-term) and methods of 
raising capital</t>
    <phoneticPr fontId="3" type="noConversion"/>
  </si>
  <si>
    <t>Analyse the risk and return relationship for individual securities and a portfolio of 
securities, and apply the capital asset pricing model ("CAPM") to the pricing of securities</t>
    <phoneticPr fontId="3" type="noConversion"/>
  </si>
  <si>
    <t>Explain and calculate the cost of equity, cost of debt and the weighted average cost of 
capital ("WACC")</t>
    <phoneticPr fontId="3" type="noConversion"/>
  </si>
  <si>
    <t>Explain and illustrate through calculations the theory of capital markets including: 
portfolio theory; capital asset pricing model; cost of capital; Modigliani Miller theories; 
and efficient market hypothesis</t>
    <phoneticPr fontId="3" type="noConversion"/>
  </si>
  <si>
    <t>Explain, other than Modigliani Miller theories, various types of capital structure theory, 
including agency theory, trade-off theory, signaling theory and pecking order theory</t>
    <phoneticPr fontId="3" type="noConversion"/>
  </si>
  <si>
    <t>Describe the use of financial products, including derivatives, in relation to 
corporate financing and risk management</t>
    <phoneticPr fontId="3" type="noConversion"/>
  </si>
  <si>
    <t>Apply different appraisal techniques to evaluate capital investment projects including 
payback period, discounted payback, accounting rate of return, net present value, and 
internal rate of return</t>
    <phoneticPr fontId="3" type="noConversion"/>
  </si>
  <si>
    <t>Describe the impact of taxation, inflation, risk and uncertainty in capital investment 
appraisal</t>
    <phoneticPr fontId="3" type="noConversion"/>
  </si>
  <si>
    <t>Explain and compare the strengths and weaknesses of different project appraisal 
techniques</t>
    <phoneticPr fontId="3" type="noConversion"/>
  </si>
  <si>
    <t>Calculate relevant discount rates for each capital investment projects, taking into account inflation and tax</t>
    <phoneticPr fontId="3" type="noConversion"/>
  </si>
  <si>
    <t>Explain the role and composition of business plans in helping an entity achieve 
its objectives</t>
    <phoneticPr fontId="3" type="noConversion"/>
  </si>
  <si>
    <t>Describe the auditor's responsibilities with regard to auditor's independence, 
conflicts of interest and confidentiality</t>
    <phoneticPr fontId="3" type="noConversion"/>
  </si>
  <si>
    <t>Explain and illustrate the key principles of the Institute's Code of Ethics for 
Professional Accountants</t>
    <phoneticPr fontId="3" type="noConversion"/>
  </si>
  <si>
    <t>Explain the threats to the fundamental principles and independence and illustrate 
safeguards to minimize the threats</t>
    <phoneticPr fontId="3" type="noConversion"/>
  </si>
  <si>
    <t>Describe good corporate governance requirements relating to directors' 
responsibilities and the reporting responsibilities of an auditor</t>
    <phoneticPr fontId="3" type="noConversion"/>
  </si>
  <si>
    <t>Explain the auditor’s responsibilities to consider and address corporate governance 
requirements</t>
    <phoneticPr fontId="3" type="noConversion"/>
  </si>
  <si>
    <t>Explain the need for an auditor to communicate with those charged with 
corporate governance</t>
    <phoneticPr fontId="3" type="noConversion"/>
  </si>
  <si>
    <t>Explain the statutory regulations governing the appointment, rights, removal and 
resignation of an auditor</t>
    <phoneticPr fontId="3" type="noConversion"/>
  </si>
  <si>
    <t>Describe the legal and regulatory framework governing the auditing profession 
in Hong Kong</t>
    <phoneticPr fontId="3" type="noConversion"/>
  </si>
  <si>
    <t>Identify the differences between auditing and accounting, and between 
external auditors and internal auditors</t>
    <phoneticPr fontId="3" type="noConversion"/>
  </si>
  <si>
    <t>Describe the auditor's responsibilities to consider fraud in an audit of 
financial statements</t>
    <phoneticPr fontId="3" type="noConversion"/>
  </si>
  <si>
    <t>Explain the considerations for accepting a new client or continuance of an existing client</t>
    <phoneticPr fontId="3" type="noConversion"/>
  </si>
  <si>
    <t>Explain how an auditor evaluates the impact of new rules, regulations and standards 
relate to an audit</t>
    <phoneticPr fontId="3" type="noConversion"/>
  </si>
  <si>
    <t>Demonstrate an understanding of the nature of internal controls and its importance 
to both management and the auditor</t>
    <phoneticPr fontId="3" type="noConversion"/>
  </si>
  <si>
    <t>Explain and analyse the impact of risks on the financial statements and determine 
the audit approach by:</t>
    <phoneticPr fontId="3" type="noConversion"/>
  </si>
  <si>
    <t>- identify inherent risks (including risks associated with cyber security) base on the 
  understanding of the entity's operation and environment</t>
    <phoneticPr fontId="3" type="noConversion"/>
  </si>
  <si>
    <t>- define business risk and inherent risk, and explain their differences</t>
    <phoneticPr fontId="3" type="noConversion"/>
  </si>
  <si>
    <t>- define control risks</t>
    <phoneticPr fontId="3" type="noConversion"/>
  </si>
  <si>
    <t>- analyse control system of the entity and identify control risks base on the 
  understanding of the entity's operation and environment</t>
    <phoneticPr fontId="3" type="noConversion"/>
  </si>
  <si>
    <t>- define detection risk and explain its relationship with inherent risk and control risk</t>
    <phoneticPr fontId="3" type="noConversion"/>
  </si>
  <si>
    <t>- identify the affected components and assertions relating to those identified inherent 
  and control risks</t>
    <phoneticPr fontId="3" type="noConversion"/>
  </si>
  <si>
    <t>Determine appropriate audit approach, i.e. combined or substantive approach 
(including risks associated with cyber security), based on the identified inherent and 
control risks</t>
    <phoneticPr fontId="3" type="noConversion"/>
  </si>
  <si>
    <t>- substantive tests of transactions: analytical procedures and tests of details of 
  balances (including data analytics)</t>
    <phoneticPr fontId="3" type="noConversion"/>
  </si>
  <si>
    <t>Explain the relationships between "types of tests" and "types of evidence", and 
the relationships between each type of tests</t>
    <phoneticPr fontId="3" type="noConversion"/>
  </si>
  <si>
    <t>Explain and analyse evidence mix and how it should be varied in different 
circumstances</t>
    <phoneticPr fontId="3" type="noConversion"/>
  </si>
  <si>
    <t>Describe the methodology for designing tests of details of balances using the 
audit risk model</t>
    <phoneticPr fontId="3" type="noConversion"/>
  </si>
  <si>
    <t>Explain the differences between audit sampling for tests of details of balances, 
tests of controls and substantive tests of transactions</t>
    <phoneticPr fontId="3" type="noConversion"/>
  </si>
  <si>
    <t>Explain how the complexities of computerized systems (including the risk associated 
with cyber security) affect business organizations</t>
    <phoneticPr fontId="3" type="noConversion"/>
  </si>
  <si>
    <t>Describe automated-related internal controls in complex systems and their impact 
on evidence accumulation</t>
    <phoneticPr fontId="3" type="noConversion"/>
  </si>
  <si>
    <t>Explain when it is appropriate to audit only the non-automated internal controls to 
assess control risk</t>
    <phoneticPr fontId="3" type="noConversion"/>
  </si>
  <si>
    <t>Illustrate computer auditing techniques such as the test data approach and 
parallel simulation</t>
    <phoneticPr fontId="3" type="noConversion"/>
  </si>
  <si>
    <t>Describe the nature, purpose and function of generalized audit software as a 
computer audit tool</t>
    <phoneticPr fontId="3" type="noConversion"/>
  </si>
  <si>
    <t>Describe the special concerns of the auditor when the client's information is 
processed by an outside computer company (service bureau), including the concerns 
associated with cyber security</t>
    <phoneticPr fontId="3" type="noConversion"/>
  </si>
  <si>
    <t>Describe the decisions that an auditor must make to prepare an audit programme 
for obtaining audit evidence</t>
    <phoneticPr fontId="3" type="noConversion"/>
  </si>
  <si>
    <t>Describe the factors affecting the persuasiveness of audit evidence, 
including relevance, competence, reliability, sufficiency and timeliness</t>
    <phoneticPr fontId="3" type="noConversion"/>
  </si>
  <si>
    <t>Demonstrate an understanding of the nature and purposes of analytical procedures 
(including big data analytics) in different stages of the audit process</t>
    <phoneticPr fontId="3" type="noConversion"/>
  </si>
  <si>
    <t>Explain the extent to which reference to the work of others can be made in 
an auditor's report</t>
    <phoneticPr fontId="3" type="noConversion"/>
  </si>
  <si>
    <t>Describe the appropriate information an auditor needs to obtain about the 
client's legal obligations</t>
    <phoneticPr fontId="3" type="noConversion"/>
  </si>
  <si>
    <t>Illustrate the importance of assessing the internal audit function of the client in 
planning the audit and developing audit approach</t>
    <phoneticPr fontId="3" type="noConversion"/>
  </si>
  <si>
    <t>Describe the test of controls to obtain sufficient appropriate audit evidence for 
explaining the operating effectiveness of relevant controls</t>
    <phoneticPr fontId="3" type="noConversion"/>
  </si>
  <si>
    <t>Identify and explain material classes of transactions, account balances and 
disclosures by considering both qualitative and quantitative factors</t>
    <phoneticPr fontId="3" type="noConversion"/>
  </si>
  <si>
    <t>Describe the characters and functions of component auditors and illustrate 
how the group auditor can work with them</t>
    <phoneticPr fontId="3" type="noConversion"/>
  </si>
  <si>
    <t>Illustrate how to identify and explain the risks of material misstatements at 
financial statement levels and assertion levels, including presumed fraud risks</t>
    <phoneticPr fontId="3" type="noConversion"/>
  </si>
  <si>
    <t>Explain the factors and considerations in identifying inherent risks (including risks 
associated with cyber security)</t>
    <phoneticPr fontId="3" type="noConversion"/>
  </si>
  <si>
    <t>Apply tests of controls and substantive tests of transactions applicable to 
different business cycles:</t>
    <phoneticPr fontId="3" type="noConversion"/>
  </si>
  <si>
    <t>Describe the purpose and importance of obtaining legal letters from the 
client's lawyers</t>
    <phoneticPr fontId="3" type="noConversion"/>
  </si>
  <si>
    <t>Explain the going concern assumption and describe the disclosure requirements 
and reporting implications of going concern findings</t>
    <phoneticPr fontId="3" type="noConversion"/>
  </si>
  <si>
    <t>Explain the significance of uncorrected misstatements and describe the effect of 
uncorrected misstatements</t>
    <phoneticPr fontId="3" type="noConversion"/>
  </si>
  <si>
    <t>Describe the purpose and importance of communicating with those charged with 
corporate governance</t>
    <phoneticPr fontId="3" type="noConversion"/>
  </si>
  <si>
    <t>Describe the auditor's responsibilities when facts affecting the auditor's report are 
discovered subsequent to its issuance</t>
    <phoneticPr fontId="3" type="noConversion"/>
  </si>
  <si>
    <t>Demonstrate an understanding of the format and content of emphasis of matter and 
other matter paragraphs</t>
    <phoneticPr fontId="3" type="noConversion"/>
  </si>
  <si>
    <t>Demonstrate an understanding of the format and content of the opinion and basis for 
opinion paragraphs when modified audit opinions are expressed</t>
    <phoneticPr fontId="3" type="noConversion"/>
  </si>
  <si>
    <t>Describe the roles of the taxpayer, the tax advisor and the Inland Revenue 
Department ("IRD")</t>
    <phoneticPr fontId="3" type="noConversion"/>
  </si>
  <si>
    <t>Describe the various types of taxes levied under the Inland Revenue Ordinance 
("IRO") and Stamp Duty Ordinance ("SDO")</t>
    <phoneticPr fontId="3" type="noConversion"/>
  </si>
  <si>
    <t>State the tax relations between the HKSAR and the Mainland of China with 
reference to Departmental Interpretation and Practice Notes ("DIPN") 29</t>
    <phoneticPr fontId="3" type="noConversion"/>
  </si>
  <si>
    <t>Explain the obligations and liabilities of a taxpayer, his agent or an executor under 
the IRO and SDO</t>
    <phoneticPr fontId="3" type="noConversion"/>
  </si>
  <si>
    <t>Describe the powers of IRD officers to require the furnishing of returns, statements 
and information</t>
    <phoneticPr fontId="3" type="noConversion"/>
  </si>
  <si>
    <t>Describe the powers of IRD officers to seize books, records and documents 
by way of search warrant</t>
    <phoneticPr fontId="3" type="noConversion"/>
  </si>
  <si>
    <t>Describe the obligations of a taxpayer in relation to keeping of business and 
rent records</t>
    <phoneticPr fontId="3" type="noConversion"/>
  </si>
  <si>
    <t>Explain the provisions under the IRO regarding recovery, holding over and 
refund of tax</t>
    <phoneticPr fontId="3" type="noConversion"/>
  </si>
  <si>
    <t>Describe and apply the objection and appeal procedures, and the requirements 
to lodge a claim to correct error or omission in a tax return or statement</t>
    <phoneticPr fontId="3" type="noConversion"/>
  </si>
  <si>
    <t>Describe and apply the rules governing the source of income from office, 
employment and pension</t>
    <phoneticPr fontId="3" type="noConversion"/>
  </si>
  <si>
    <t>Explain the rules governing the deduction of expenses and depreciation allowances 
available under salaries tax</t>
    <phoneticPr fontId="3" type="noConversion"/>
  </si>
  <si>
    <t>Explain the issues relating to the separate taxation and joint assessment of 
husband and wife</t>
    <phoneticPr fontId="3" type="noConversion"/>
  </si>
  <si>
    <t>Explain the criteria for determining whether a person carries on a trade, profession 
or business in Hong Kong</t>
    <phoneticPr fontId="3" type="noConversion"/>
  </si>
  <si>
    <t>Apply the badges of trade in the context of tax cases and recent Board of Review 
decisions</t>
    <phoneticPr fontId="3" type="noConversion"/>
  </si>
  <si>
    <t>Apply the rules governing allowable and non-allowable profits tax deductions 
under the IRO</t>
    <phoneticPr fontId="3" type="noConversion"/>
  </si>
  <si>
    <t>Apply the rules relating to partnerships and joint ventures in evaluating the 
choice of entity for business purposes and the tax reporting requirements</t>
    <phoneticPr fontId="3" type="noConversion"/>
  </si>
  <si>
    <t>Explain the rules governing the grant of depreciation allowances on plant and 
machinery</t>
    <phoneticPr fontId="3" type="noConversion"/>
  </si>
  <si>
    <t>Explain the rules governing the grant of industrial building allowances and 
commercial building allowances</t>
    <phoneticPr fontId="3" type="noConversion"/>
  </si>
  <si>
    <t>Explain the issues, including eligibility and application procedures, relating to 
personal assessment election</t>
    <phoneticPr fontId="3" type="noConversion"/>
  </si>
  <si>
    <t>Apply the stamping requirements and practices in relation to a conveyance on 
sale of immovable property in Hong Kong</t>
    <phoneticPr fontId="3" type="noConversion"/>
  </si>
  <si>
    <t>Apply the stamping requirements and practices in relation to an agreement for 
sale of immovable property in Hong Kong</t>
    <phoneticPr fontId="3" type="noConversion"/>
  </si>
  <si>
    <t>Apply the stamping requirements and practices in relation to a lease of 
immovable property in Hong Kong</t>
    <phoneticPr fontId="3" type="noConversion"/>
  </si>
  <si>
    <t>Apply the stamping requirements and practices in relation to Hong Kong bearer 
instrument, duplicate and counterpart</t>
    <phoneticPr fontId="3" type="noConversion"/>
  </si>
  <si>
    <t>Calculate the net assessable value and the property tax payable, including 
provisional property tax</t>
    <phoneticPr fontId="3" type="noConversion"/>
  </si>
  <si>
    <t>Calculate the assessable income from an office, employment and pension, 
including using time apportionment method</t>
    <phoneticPr fontId="3" type="noConversion"/>
  </si>
  <si>
    <t>Calculate the allowable outgoings and expenses, depreciation allowances, 
losses brought forward, concessionary deductions and personal allowances</t>
    <phoneticPr fontId="3" type="noConversion"/>
  </si>
  <si>
    <t>Calculate the salaries tax payable including provisional salaries tax under 
separate taxation or joint assessment</t>
    <phoneticPr fontId="3" type="noConversion"/>
  </si>
  <si>
    <t>Determine the basis period for calculating assessable profits for the years 
in which a trade, profession or business commenced or ceased</t>
    <phoneticPr fontId="3" type="noConversion"/>
  </si>
  <si>
    <t>Calculate the assessable profits from a trade, profession or business 
chargeable to profits tax</t>
    <phoneticPr fontId="3" type="noConversion"/>
  </si>
  <si>
    <t>Calculate the tax adjustments, the depreciation allowances on plant and machinery, 
the industrial building allowances and commercial building allowances</t>
    <phoneticPr fontId="3" type="noConversion"/>
  </si>
  <si>
    <t>Calculate total income and tax payable under personal assessment for 
individual and spouses</t>
    <phoneticPr fontId="3" type="noConversion"/>
  </si>
  <si>
    <t>Explain the methods used by the IRD in assessing a non-resident person to tax 
in Hong Kong</t>
    <phoneticPr fontId="3" type="noConversion"/>
  </si>
  <si>
    <t>Calculate the amount of tax which is to be withheld by a Hong Kong resident from 
payments made to non-residents</t>
    <phoneticPr fontId="3" type="noConversion"/>
  </si>
  <si>
    <t>Explain and apply the non-Hong Kong company provisions under the 
Companies Ordinance</t>
    <phoneticPr fontId="3" type="noConversion"/>
  </si>
  <si>
    <t>Illustrate and apply the procedures in the formation of a registered company and 
the role of the Registrar of Companies</t>
    <phoneticPr fontId="3" type="noConversion"/>
  </si>
  <si>
    <t>Analyse the legal effects of a company's article and apply the legal requirements for 
the alteration of a company's articles</t>
    <phoneticPr fontId="3" type="noConversion"/>
  </si>
  <si>
    <t>Apply the concepts of the object clauses and the contractual capacity of a company 
and analyse the legal effects of the abolition of the doctrine of ultra vires</t>
    <phoneticPr fontId="3" type="noConversion"/>
  </si>
  <si>
    <t>Apply the requirements for the registration of shares, charges, directors and 
directors' shareholdings</t>
    <phoneticPr fontId="3" type="noConversion"/>
  </si>
  <si>
    <t>Compare and contrast share capital from loan capital and the different rights 
held by shareholders and debenture holders</t>
    <phoneticPr fontId="3" type="noConversion"/>
  </si>
  <si>
    <t>Compare and contrast the differences between fixed and floating charges and 
the priority in the event of receivership and winding up</t>
    <phoneticPr fontId="3" type="noConversion"/>
  </si>
  <si>
    <t>Analyse the fiduciary duties and other duties of a director and how he or she 
exercises powers and authority to act for a company</t>
    <phoneticPr fontId="3" type="noConversion"/>
  </si>
  <si>
    <t>Apply the concepts of insider dealing, disqualification order, and the Corporate 
Governance Code and Corporate Governance Report in the Rules Governing the 
Listing of Securities on the Stock Exchange of Hong Kong Limited ("Listing Rules") 
in relation to a director of a company</t>
    <phoneticPr fontId="3" type="noConversion"/>
  </si>
  <si>
    <t>Describe the statutory requirements on the contents and format of a company's 
financial statements and the accounting related provisions of the Listing Rules</t>
    <phoneticPr fontId="3" type="noConversion"/>
  </si>
  <si>
    <t xml:space="preserve">Analyse the duties and liabilities of auditors and their appointment, removal, 
resignation and replacement </t>
    <phoneticPr fontId="3" type="noConversion"/>
  </si>
  <si>
    <t>Analyse the business of a company decided by directors and matters requiring 
the approval of the shareholders in general meetings</t>
    <phoneticPr fontId="3" type="noConversion"/>
  </si>
  <si>
    <t>Describe different types of meetings: an annual general meeting and a 
general meeting</t>
    <phoneticPr fontId="3" type="noConversion"/>
  </si>
  <si>
    <t>Describe and apply the concepts of shareholders' rights and remedies, including 
derivative action and the unfair prejudice remedy, and just and equitable winding up</t>
    <phoneticPr fontId="3" type="noConversion"/>
  </si>
  <si>
    <t>Apply the rules and requirements regarding administration of companies to 
practical business situations</t>
    <phoneticPr fontId="3" type="noConversion"/>
  </si>
  <si>
    <t>Analyse the powers, duties and liabilities of a liquidator, and his/her appointment 
and resignation</t>
    <phoneticPr fontId="3" type="noConversion"/>
  </si>
  <si>
    <t>Apply the concept of avoidance powers such as unfair preference, 
extortionate transactions, fraudulent trading, etc</t>
    <phoneticPr fontId="3" type="noConversion"/>
  </si>
  <si>
    <t>Describe the proof of debts and determine the priority in which the debts should 
be paid off</t>
    <phoneticPr fontId="3" type="noConversion"/>
  </si>
  <si>
    <t>Apply the rules and requirements regarding company liquidation and 
winding up to practical business situations</t>
    <phoneticPr fontId="3" type="noConversion"/>
  </si>
  <si>
    <t>Explain and apply the rules and requirements applicable to public companies 
in relation to the following areas:
-  Fund-raising by public issuer - methods of listing, qualifications for listing
-  Prospectus contents and liabilities
-  Continuing obligations of listed companies, e.g. connected transactions, notifiable 
   transactions, and mandatory disclosure of inside information</t>
    <phoneticPr fontId="3" type="noConversion"/>
  </si>
  <si>
    <t>Describe the constitutional framework of Hong Kong and the application of the 
Basic Law in Hong Kong</t>
    <phoneticPr fontId="3" type="noConversion"/>
  </si>
  <si>
    <t>Describe the system of courts and administration of justice and alternative dispute 
resolution in Hong Kong</t>
    <phoneticPr fontId="3" type="noConversion"/>
  </si>
  <si>
    <t>Identify important external regulatory bodies and describe their roles, structures, 
duties and powers, in relation to the work of an accountant:
- The Hong Kong Monetary Authority
- The Securities and Futures Commission
- The Hong Kong Stock Exchange
- The Financial Reporting Council
- The Insurance Authority</t>
    <phoneticPr fontId="5" type="noConversion"/>
  </si>
  <si>
    <t>Analyse the features of employers' liability in tort, occupiers' liability and 
vicarious liability</t>
    <phoneticPr fontId="3" type="noConversion"/>
  </si>
  <si>
    <t>Analyse the essential elements in the formation of contract and the means of 
communicating acceptance of offer</t>
    <phoneticPr fontId="3" type="noConversion"/>
  </si>
  <si>
    <t>Analyse the range of remedies for breach of contract, and the circumstances 
in which specific performance and injunctions may be suitable remedies</t>
    <phoneticPr fontId="3" type="noConversion"/>
  </si>
  <si>
    <t>Analyse the scope and apply the key provisions of the Sales of Goods Ordinance 
and the Supply of Services (Implied Terms) Ordinance</t>
    <phoneticPr fontId="3" type="noConversion"/>
  </si>
  <si>
    <t xml:space="preserve">Analyse the scope and apply the key provisions of the Control of Exemption Clauses 
Ordinance and the Trade Descriptions Ordinance </t>
    <phoneticPr fontId="3" type="noConversion"/>
  </si>
  <si>
    <t>Analyse the scope and apply the key provisions of the Employment Ordinance, 
in particular in relation to the following:
- Minimum wages
- Holidays
- Severance and long service payments
- Mandatory Provident Fund ("MPF") and other retirement benefits 
- Termination of employment</t>
    <phoneticPr fontId="5" type="noConversion"/>
  </si>
  <si>
    <t>Define the role of an agent, both disclosed and undisclosed, and analyse such 
relationships with regard to partners and company directors</t>
    <phoneticPr fontId="3" type="noConversion"/>
  </si>
  <si>
    <t>Explain the relationship between business activities and 
business 
transactions</t>
    <phoneticPr fontId="3" type="noConversion"/>
  </si>
  <si>
    <t>Prepare financial statements for various common types of 
business entity</t>
    <phoneticPr fontId="3" type="noConversion"/>
  </si>
  <si>
    <t>Explain cost classification and illustrate how costs are associated 
with the production of products and provision of services</t>
    <phoneticPr fontId="3" type="noConversion"/>
  </si>
  <si>
    <t>Analyse the information required for performance measurement and 
explain measures of financial performance</t>
    <phoneticPr fontId="3" type="noConversion"/>
  </si>
  <si>
    <t>Explain the principal features of the economic environment in which 
business operates</t>
    <phoneticPr fontId="3" type="noConversion"/>
  </si>
  <si>
    <t>Apply an understanding of the fundamental principles of 
microeconomic theory</t>
    <phoneticPr fontId="3" type="noConversion"/>
  </si>
  <si>
    <t>Describe the types of business entities, its stakeholders and 
the impacts of external factors to a business</t>
    <phoneticPr fontId="3" type="noConversion"/>
  </si>
  <si>
    <t>Describe the features of different organizational structure and 
explain the importance of effective organizational management to 
achieve the aims of a business entity</t>
    <phoneticPr fontId="3" type="noConversion"/>
  </si>
  <si>
    <t>Describe the key elements of production and operations management 
in a manufacturing business and explain the role of strategic production 
analysis</t>
    <phoneticPr fontId="3" type="noConversion"/>
  </si>
  <si>
    <t>Describe the key elements of management in a service entity and 
explain the importance of service quality and strategic planning in 
a service entity</t>
    <phoneticPr fontId="3" type="noConversion"/>
  </si>
  <si>
    <t>Explain the role and functions of the human resource management 
function and its importance in a business entity</t>
    <phoneticPr fontId="3" type="noConversion"/>
  </si>
  <si>
    <t>Describe the characteristics of effective control systems and risks 
(including operating and financial risks, key issues in relation to crisis management) in a business entity and analyse the systems’ effectiveness 
(including performance control, financial and non-financial methods 
of control), and the main components of the risk management process</t>
    <phoneticPr fontId="3" type="noConversion"/>
  </si>
  <si>
    <t>Explain the basic concepts of marketing and apply marketing mix and 
how businesses analyse and use marketing information</t>
    <phoneticPr fontId="3" type="noConversion"/>
  </si>
  <si>
    <t>Prepare financial statements in accordance with selected Hong Kong 
Financial Reporting Standards for a single entity</t>
    <phoneticPr fontId="3" type="noConversion"/>
  </si>
  <si>
    <t>Describe the key elements of a strategic management accounting 
framework</t>
    <phoneticPr fontId="3" type="noConversion"/>
  </si>
  <si>
    <t>Apply information for effective performance management and 
consider the relationship between non-financial measures and 
financial measures</t>
    <phoneticPr fontId="5" type="noConversion"/>
  </si>
  <si>
    <t>Describe and explain approaches to apply a corporate governance 
framework and the impact on auditing and the auditing profession</t>
    <phoneticPr fontId="3" type="noConversion"/>
  </si>
  <si>
    <t>Explain and analyse the relationship between risks assessment, 
inherent risk, control risk, and audit approach</t>
    <phoneticPr fontId="3" type="noConversion"/>
  </si>
  <si>
    <t>Determine the issues under the requirement of sufficient and 
appropriate audit evidence</t>
    <phoneticPr fontId="3" type="noConversion"/>
  </si>
  <si>
    <t>Demonstrate an understanding of the circumstances that require 
modification to an auditor's report</t>
    <phoneticPr fontId="3" type="noConversion"/>
  </si>
  <si>
    <t>Demonstrate an understanding of the circumstances that require the 
auditor to express modified audit opinions</t>
    <phoneticPr fontId="3" type="noConversion"/>
  </si>
  <si>
    <t>Sources of Hong Kong tax law – statute, case law, Board of Review 
decisions</t>
    <phoneticPr fontId="3" type="noConversion"/>
  </si>
  <si>
    <t>Benefits in kind, housing benefits, share-based benefits and 
holiday journey benefits</t>
    <phoneticPr fontId="3" type="noConversion"/>
  </si>
  <si>
    <t>Explain and analyse the tax implications and calculate the tax liabilities 
for cross-border transactions</t>
    <phoneticPr fontId="3" type="noConversion"/>
  </si>
  <si>
    <t>Analyse the structures of different types of businesses and apply the 
relevant legislations</t>
    <phoneticPr fontId="3" type="noConversion"/>
  </si>
  <si>
    <t>Analyse how companies make decisions and manage their activities, 
and apply the rules and requirements to practical business situations</t>
    <phoneticPr fontId="3" type="noConversion"/>
  </si>
  <si>
    <t>Analyse and apply the rules and requirements regarding 
company liquidation and winding up</t>
    <phoneticPr fontId="3" type="noConversion"/>
  </si>
  <si>
    <t>Explain and apply the schemes of arrangement, reconstruction, and 
the take-over provisions of the Companies Ordinance</t>
    <phoneticPr fontId="3" type="noConversion"/>
  </si>
  <si>
    <t>Explain and apply the important rules and requirements applicable to 
public companies</t>
    <phoneticPr fontId="3" type="noConversion"/>
  </si>
  <si>
    <t xml:space="preserve">Describe the principal features of the Hong Kong legal environment and 
the key roles of external regulatory bodies </t>
    <phoneticPr fontId="3" type="noConversion"/>
  </si>
  <si>
    <t>Analyse and apply the law of tort as it relates to negligence and 
business liability</t>
    <phoneticPr fontId="3" type="noConversion"/>
  </si>
  <si>
    <t>Analyse the essential elements of a contract and the consequences 
of breaching a contract, and apply the principles of the contract law to 
practical business situations</t>
    <phoneticPr fontId="3" type="noConversion"/>
  </si>
  <si>
    <t>Describe the framework of financial accounting and reporting</t>
    <phoneticPr fontId="3" type="noConversion"/>
  </si>
  <si>
    <t>Explanatory notes</t>
    <phoneticPr fontId="3" type="noConversion"/>
  </si>
  <si>
    <t>Describe the financial reporting framework</t>
    <phoneticPr fontId="3" type="noConversion"/>
  </si>
  <si>
    <t>Apply appropriate accounting principles and concepts to account for business transactions</t>
    <phoneticPr fontId="3" type="noConversion"/>
  </si>
  <si>
    <t>Describe and account for business transactions in accordance with Hong Kong Financial Reporting Standards as they relate to:</t>
    <phoneticPr fontId="3" type="noConversion"/>
  </si>
  <si>
    <t>Inventories</t>
    <phoneticPr fontId="3" type="noConversion"/>
  </si>
  <si>
    <t>Property, plant and equipment</t>
    <phoneticPr fontId="3" type="noConversion"/>
  </si>
  <si>
    <t>Intangible assets</t>
    <phoneticPr fontId="3" type="noConversion"/>
  </si>
  <si>
    <t>Investment property</t>
    <phoneticPr fontId="3" type="noConversion"/>
  </si>
  <si>
    <t>Borrowing costs</t>
    <phoneticPr fontId="3" type="noConversion"/>
  </si>
  <si>
    <t>Impairment of assets</t>
    <phoneticPr fontId="3" type="noConversion"/>
  </si>
  <si>
    <t>Leases</t>
    <phoneticPr fontId="3" type="noConversion"/>
  </si>
  <si>
    <t>Events after the reporting period</t>
    <phoneticPr fontId="3" type="noConversion"/>
  </si>
  <si>
    <t>Provisions, contingent liabilities and contingent assets</t>
    <phoneticPr fontId="3" type="noConversion"/>
  </si>
  <si>
    <t>Income taxes</t>
    <phoneticPr fontId="3" type="noConversion"/>
  </si>
  <si>
    <t>The effects of changes in foreign exchange rates</t>
    <phoneticPr fontId="3" type="noConversion"/>
  </si>
  <si>
    <t>Related party disclosures</t>
    <phoneticPr fontId="3" type="noConversion"/>
  </si>
  <si>
    <t>Earnings per share</t>
    <phoneticPr fontId="3" type="noConversion"/>
  </si>
  <si>
    <t>Fair value measurement</t>
    <phoneticPr fontId="3" type="noConversion"/>
  </si>
  <si>
    <t>Prepare and present financial statements in accordance with Hong Kong Financial Reporting Standards</t>
    <phoneticPr fontId="3" type="noConversion"/>
  </si>
  <si>
    <t>Explanatory notes</t>
    <phoneticPr fontId="3" type="noConversion"/>
  </si>
  <si>
    <t>Explain the basis of preparation and presentation of financial statements</t>
    <phoneticPr fontId="3" type="noConversion"/>
  </si>
  <si>
    <t>Prepare financial statements in accordance with selected Hong Kong 
Financial Reporting Standards for a single entity</t>
    <phoneticPr fontId="3" type="noConversion"/>
  </si>
  <si>
    <t>Prepare a statement of cash flows for a single entity</t>
    <phoneticPr fontId="3" type="noConversion"/>
  </si>
  <si>
    <t>Apply the accounting principles and concepts to prepare financial statements with simple group structures</t>
    <phoneticPr fontId="3" type="noConversion"/>
  </si>
  <si>
    <t>Prepare consolidated financial statements in accordance with Hong Kong Financial Reporting Standards for:</t>
    <phoneticPr fontId="3" type="noConversion"/>
  </si>
  <si>
    <t>Business combination</t>
    <phoneticPr fontId="3" type="noConversion"/>
  </si>
  <si>
    <t>Investments in associates</t>
    <phoneticPr fontId="3" type="noConversion"/>
  </si>
  <si>
    <t>Joint arrangements</t>
    <phoneticPr fontId="3" type="noConversion"/>
  </si>
  <si>
    <t>Explain the difference between the use of pre-determined absorption rate and actual 
absorption of overheads</t>
    <phoneticPr fontId="3" type="noConversion"/>
  </si>
  <si>
    <r>
      <t>Corresponding subject name and code, section of the syllabus</t>
    </r>
    <r>
      <rPr>
        <sz val="10"/>
        <rFont val="Arial"/>
        <family val="2"/>
      </rPr>
      <t xml:space="preserve">
(Please mark "N/A" in the case that the learning outcome cannot be achieved, and 
remarks/ supplementary information, if any, related to the learning outcome)</t>
    </r>
  </si>
  <si>
    <t>This module develops HKICPA students' knowledge and comprehension of the basic accounting concepts and principles, and the ability to account for business transactions 
in preparing financial statements for a single entity.</t>
  </si>
  <si>
    <t>Module 1 - Accounting</t>
  </si>
  <si>
    <t>This module provides HKICPA students with an understanding of the sources and use of accounting and business information for internal planning and budgeting, 
decision making and performance measurement.</t>
  </si>
  <si>
    <t>Module 2 - Cost Accounting</t>
  </si>
  <si>
    <t>Module 3 - Business Economics</t>
  </si>
  <si>
    <t>This module provides HKICPA students with an understanding of the basic principles of microeconomics and macroeconomics in relation to the economic management of 
the Hong Kong Special Administration Region ("HKSAR") and how key economic factors influence the performance of companies.  This module also provides HKICPA students 
with an understanding of the basic principles and techniques of statistics used in business.</t>
  </si>
  <si>
    <t>Module 4 - Business Management</t>
  </si>
  <si>
    <t>This module provides HKICPA students with an understanding of the basic principles of management and the operation of the various functional units within organizations.</t>
  </si>
  <si>
    <t>Module 5 - Information Management</t>
  </si>
  <si>
    <t>This module provides HKICPA students with an understanding of information as a key resource and asset of all kinds of organizations and to appreciate how information 
management and use of the appropriate technologies can create value and improve the competitive advantage of organizations.</t>
  </si>
  <si>
    <t>Module 6 - Financial Accounting</t>
  </si>
  <si>
    <t>This module develops HKICPA students’ knowledge and comprehension of the accounting standards in accounting for business transactions and in preparing financial statements, 
including simple consolidated financial statements.</t>
  </si>
  <si>
    <t>Non-current assets held-for-sale and discontinued operations</t>
  </si>
  <si>
    <t>Financial assets, financial liabilities and equity instruments</t>
  </si>
  <si>
    <t>Revenue from contracts with customers</t>
  </si>
  <si>
    <t>Accounting policies, change in accounting estimates and errors</t>
  </si>
  <si>
    <t>Module 7 - Financial Management</t>
  </si>
  <si>
    <t>This module provides HKICPA students with financial management principles and techniques in providing business information to management for the purposes of 
planning, control, performance evaluation and decision-making.</t>
  </si>
  <si>
    <t>Account for the nature and types of financial risks, explain and compare different methods of managing key financial risks</t>
  </si>
  <si>
    <t>Calculate prices for products and services, apply different pricing approaches considering external market factors and internal cost structures</t>
  </si>
  <si>
    <t>Apply appropriate appraisal techniques to capital investment projects, explain and compare the strengths and weaknesses of project appraisal techniques</t>
  </si>
  <si>
    <t>Apply information for effective performance management and consider the relationship between non-financial measures and financial measures</t>
  </si>
  <si>
    <t>Formulate plans and forecasts for a business entity, and explain the role and composition of business plans in helping an entity achieve its objectives</t>
  </si>
  <si>
    <t>This module provides HKICPA students with an understanding of the regulatory, legal and reporting framework of auditing in Hong Kong and an understanding of the 
basic principles of auditing.</t>
  </si>
  <si>
    <t>Module 8 - Principles of Auditing</t>
  </si>
  <si>
    <t>Module 9 - Principles of Taxation</t>
  </si>
  <si>
    <t>This module provides HKICPA students with an overview of the Hong Kong tax system and the ability to advise on simple tax matters and prepare straightforward tax calculations.</t>
  </si>
  <si>
    <t>Apply tax rules and principles and calculate tax liabilities for property tax, salaries tax, profits tax, personal assessment and stamp duty in Hong Kong</t>
  </si>
  <si>
    <t>Module 10 - Business and Company Law</t>
  </si>
  <si>
    <t>This module provides HKICPA students with an understanding of the overall legal framework in which businesses in Hong Kong operate to enable them to analyse and 
apply the relevant laws and principles applicable to business problems.</t>
  </si>
  <si>
    <t>Note: You are not required to fill in this mapping table if: 
(i) you are using the course(s) of the HKICPA's accredited programme to apply for exemption; or 
(ii) you are not applying for the exemption of this module.</t>
  </si>
  <si>
    <t>Apply the principles of the double entry accounting system and 
analyse the nature of business transactions</t>
    <phoneticPr fontId="3" type="noConversion"/>
  </si>
  <si>
    <t>Apply the accounting equation to business transactions and 
prepare a trial balance</t>
    <phoneticPr fontId="5" type="noConversion"/>
  </si>
  <si>
    <t>Prepare the following records of original entry from source records:
- Cash book
- Petty cash journal
- Sales and returns journal
- Purchase and returns journal
- General ledger journal</t>
    <phoneticPr fontId="5" type="noConversion"/>
  </si>
  <si>
    <t>Explain and analyse the financial environment in which 
a business entity operates</t>
    <phoneticPr fontId="5" type="noConversion"/>
  </si>
  <si>
    <r>
      <rPr>
        <b/>
        <sz val="11"/>
        <rFont val="Arial"/>
        <family val="2"/>
      </rPr>
      <t>IMPORTANT NOTE:</t>
    </r>
    <r>
      <rPr>
        <sz val="11"/>
        <rFont val="Arial"/>
        <family val="2"/>
      </rPr>
      <t xml:space="preserve"> 
Exemption of M10 (Business and Company Law) is not only limited to graduates who have completed Hong Kong law.  Graduates who have studied and passed law subjects in a non-Hong Kong's regime may also be eligible for exemptions of M10 provided that these subjects have substantial coverage of the equivalent learning outcomes of M10.  </t>
    </r>
  </si>
  <si>
    <r>
      <rPr>
        <b/>
        <sz val="11"/>
        <color theme="1"/>
        <rFont val="Arial"/>
        <family val="2"/>
      </rPr>
      <t>IMPORTANT NOTE:</t>
    </r>
    <r>
      <rPr>
        <sz val="11"/>
        <color theme="1"/>
        <rFont val="Arial"/>
        <family val="2"/>
      </rPr>
      <t xml:space="preserve"> 
Exemption of M9 (Principles of Taxation) is not only limited to graduates who have completed Hong Kong tax.  Graduates who have studied and passed taxation subjects in a non-Hong Kong's regime may also be eligible for exemptions of M9 provided that these subjects have substantial coverage of the equivalent learning outcomes of M9. </t>
    </r>
  </si>
  <si>
    <t>SAMPLE</t>
  </si>
  <si>
    <t>INSRUCTIONS:</t>
  </si>
  <si>
    <r>
      <t xml:space="preserve">1. Fill in </t>
    </r>
    <r>
      <rPr>
        <b/>
        <sz val="11"/>
        <color theme="1"/>
        <rFont val="Arial"/>
        <family val="2"/>
      </rPr>
      <t>ALL</t>
    </r>
    <r>
      <rPr>
        <sz val="11"/>
        <color theme="1"/>
        <rFont val="Arial"/>
        <family val="2"/>
      </rPr>
      <t xml:space="preserve"> </t>
    </r>
    <r>
      <rPr>
        <b/>
        <sz val="11"/>
        <color theme="1"/>
        <rFont val="Arial"/>
        <family val="2"/>
      </rPr>
      <t>relevant</t>
    </r>
    <r>
      <rPr>
        <sz val="11"/>
        <color theme="1"/>
        <rFont val="Arial"/>
        <family val="2"/>
      </rPr>
      <t xml:space="preserve"> courses in the Self-Assessment section in the QP online Application System</t>
    </r>
  </si>
  <si>
    <t>2. Match the relevant content of the syllabuses of the relevant courses to the appropriate learning outcomes and indicate clearly in the table</t>
  </si>
  <si>
    <t>Analyse the financial environment in which businesses operate</t>
    <phoneticPr fontId="0" type="noConversion"/>
  </si>
  <si>
    <t>3. Upload the syllabuses onto the online Application System</t>
  </si>
  <si>
    <t>Apply financial risk framework and different methods of managing financial risks</t>
    <phoneticPr fontId="0" type="noConversion"/>
  </si>
  <si>
    <t>Apply pricing strategies and decisions</t>
    <phoneticPr fontId="0" type="noConversion"/>
  </si>
  <si>
    <t>Analyse the strategic management accounting framework</t>
    <phoneticPr fontId="0" type="noConversion"/>
  </si>
  <si>
    <t>(Note: Words are highlighted in colour for illustration only while it is optional in your application)</t>
  </si>
  <si>
    <t>Produce financial analysis</t>
    <phoneticPr fontId="0" type="noConversion"/>
  </si>
  <si>
    <t>Consider and apply information for effective performance measurement</t>
    <phoneticPr fontId="0" type="noConversion"/>
  </si>
  <si>
    <t>Explain and analyse different sources of finance and capital structure</t>
    <phoneticPr fontId="0" type="noConversion"/>
  </si>
  <si>
    <t>Apply appraisal techniques for capital investment projects</t>
    <phoneticPr fontId="0" type="noConversion"/>
  </si>
  <si>
    <t>Product financial forecasts and evaluate business plans</t>
    <phoneticPr fontId="0" type="noConversion"/>
  </si>
  <si>
    <t>Corresponding subject(s) in the programme</t>
    <phoneticPr fontId="0" type="noConversion"/>
  </si>
  <si>
    <t>Explanatory notes</t>
    <phoneticPr fontId="0" type="noConversion"/>
  </si>
  <si>
    <t>Explain and analyse the financial environment in which a business entity operates</t>
    <phoneticPr fontId="0" type="noConversion"/>
  </si>
  <si>
    <t>NBS-5008Y Lecture 1</t>
  </si>
  <si>
    <t>N/A</t>
  </si>
  <si>
    <t>NBS-5007Y Week 5</t>
  </si>
  <si>
    <t>Describe the key elements of a strategic management accounting framework</t>
    <phoneticPr fontId="0" type="noConversion"/>
  </si>
  <si>
    <t>NBS-5007Y Week 8</t>
  </si>
  <si>
    <t>Analyse proposed investment projects</t>
    <phoneticPr fontId="0" type="noConversion"/>
  </si>
  <si>
    <t>NBS-5008Y Lecture 5-8</t>
  </si>
  <si>
    <t>Explain the results of a post-appraisal audit of projects</t>
    <phoneticPr fontId="0" type="noConversion"/>
  </si>
  <si>
    <t>Produce financial analysis</t>
    <phoneticPr fontId="0" type="noConversion"/>
  </si>
  <si>
    <t>NBS-4001Y Week 10-11</t>
  </si>
  <si>
    <t>Prepare profitability projections</t>
    <phoneticPr fontId="0" type="noConversion"/>
  </si>
  <si>
    <t>NBS-5007Y Week 7</t>
  </si>
  <si>
    <t>NBS-5008Y Lecture 9, 12-15</t>
  </si>
  <si>
    <t>Product financial forecasts and evaluate business plans</t>
    <phoneticPr fontId="0" type="noConversion"/>
  </si>
  <si>
    <t>Self-assessment Frequently Asked Questions</t>
  </si>
  <si>
    <t>Can I use textbook content page or index as supporting document?</t>
  </si>
  <si>
    <t>Ans:</t>
  </si>
  <si>
    <t>No, unless it is clearly indicated in the syllabus that the corresponding chapters have been covered in the course.</t>
  </si>
  <si>
    <t>1.</t>
  </si>
  <si>
    <t>Yes.  However, the relevant sections and slide number must be clearly indicated and mapped to the Self-assessment Mapping Table.  Non-indication may render the supporting documents invalid.</t>
  </si>
  <si>
    <t>No.  If the syllabuses or the course outlines are sufficient to indicate that the learning outcomes of the modules have been matched, it is not necessary to send further supporting documents.</t>
  </si>
  <si>
    <t>No, since you are required to provide the syllabuses of the year of study for applying module exemption, information from the website may not be relevant.  Please consult your course lecturer or coordinator for assistance.</t>
  </si>
  <si>
    <t>Both English and Chinese (traditional or simplified) are acceptable.  If the documents are neither in English nor Chinese, they should be accompanied by a formally certified English translation.</t>
  </si>
  <si>
    <t>Yes, you can use courses studied in overseas exchange programme to apply exemption provided that credit transfer is obtained.  Please provide the transcript and the syllabuses of the courses studied during exchange issued by the visiting university.</t>
  </si>
  <si>
    <t>2.</t>
  </si>
  <si>
    <t>7.</t>
  </si>
  <si>
    <t>6.</t>
  </si>
  <si>
    <t>5.</t>
  </si>
  <si>
    <t>4.</t>
  </si>
  <si>
    <t>3.</t>
  </si>
  <si>
    <t>Can I use lecture notes, PowerPoint slides as supporting document?</t>
  </si>
  <si>
    <t>Is it necessary for me to send lecture notes, PowerPoint slides as supporting document?</t>
  </si>
  <si>
    <t>If I do not have any syllabuses, lecture notes or PowerPoint, can I use the course outline from the university website as supporting document?</t>
  </si>
  <si>
    <t>Is there any requirement on language of the syllabus or other supporting documents provided?</t>
  </si>
  <si>
    <t>If I have some courses taken from overseas exchange programme and obtained credit transfer, can I use these courses to apply exemption?  If so, what supporting documents should I submit?</t>
  </si>
  <si>
    <t>If I do not receive any enquiry from the Institute, can I assume that my exemption application is successful?</t>
  </si>
  <si>
    <t>No.  Our assessment team may contact you if we have enquiry but it is not an indication of the assessment result.  It is at the discretion of the Institute to grant module exemption.  Final exemption status should be subject to the assessment result which will be notified via email after the completion of the assessment.</t>
  </si>
  <si>
    <t>EF 4313 p.5 "Net present value for leveraged firms" and "Capital budgeting"</t>
  </si>
  <si>
    <t>EF 4313 p.5 "Cost of capital" and "Capital structure decisions"</t>
  </si>
  <si>
    <t>EF 4313 p.5 "Financial leverage and financial risk"</t>
  </si>
  <si>
    <r>
      <rPr>
        <b/>
        <sz val="11"/>
        <color rgb="FFFF0000"/>
        <rFont val="Arial"/>
        <family val="2"/>
      </rPr>
      <t>Note:</t>
    </r>
    <r>
      <rPr>
        <sz val="11"/>
        <color theme="1"/>
        <rFont val="Arial"/>
        <family val="2"/>
      </rPr>
      <t xml:space="preserve"> If weekly schedule is not provided in the syllabus, fill in the relevant page / section of the syllabus and the relevant topic(s). </t>
    </r>
  </si>
  <si>
    <t>New QP Assessment Record Form</t>
  </si>
  <si>
    <t>Drop down list</t>
  </si>
  <si>
    <t>Syllabus coverage %</t>
  </si>
  <si>
    <t>Remarks</t>
  </si>
  <si>
    <t>70% cut</t>
  </si>
  <si>
    <t>Full mapping</t>
  </si>
  <si>
    <t>M1</t>
  </si>
  <si>
    <t>Exemption not applied</t>
  </si>
  <si>
    <t>Exemption granted</t>
  </si>
  <si>
    <t>M2</t>
  </si>
  <si>
    <t>Exemption rejected</t>
  </si>
  <si>
    <t>M3</t>
  </si>
  <si>
    <t>M4</t>
  </si>
  <si>
    <t>M5</t>
  </si>
  <si>
    <t>M6</t>
  </si>
  <si>
    <t>M7</t>
  </si>
  <si>
    <t>M8</t>
  </si>
  <si>
    <t>M9</t>
  </si>
  <si>
    <t>M10</t>
  </si>
  <si>
    <t>Pre-requisite met? (Y/N)</t>
  </si>
  <si>
    <t>Internal use</t>
  </si>
  <si>
    <t>Grant / reject?</t>
  </si>
  <si>
    <t>%</t>
  </si>
  <si>
    <t>Module</t>
  </si>
  <si>
    <t>Y / N</t>
  </si>
  <si>
    <t>Management</t>
  </si>
  <si>
    <t>FM / HRM</t>
  </si>
  <si>
    <t>Marketing</t>
  </si>
  <si>
    <t>Agree with applicant? (Y/N)</t>
  </si>
  <si>
    <t>Coverage %</t>
  </si>
  <si>
    <t xml:space="preserve">Subject area met based on a single subject? </t>
  </si>
  <si>
    <t>Syllabus coverage</t>
  </si>
  <si>
    <t>Correct mapping</t>
  </si>
  <si>
    <t>Pre-requisite:</t>
  </si>
  <si>
    <t>LO6 Business Combination</t>
  </si>
  <si>
    <t xml:space="preserve">1. Financial Analysis; and
2. Source of finance </t>
  </si>
  <si>
    <t>Auditor's report</t>
  </si>
  <si>
    <t>Professional standards and guidelines applicable to an audit</t>
  </si>
  <si>
    <t>Nature and purpose of auditing</t>
  </si>
  <si>
    <t>Audit planning</t>
  </si>
  <si>
    <t>Audit evidence</t>
  </si>
  <si>
    <t>Audit sampling</t>
  </si>
  <si>
    <t xml:space="preserve">Audit procedures </t>
  </si>
  <si>
    <t>Substantially satisfied? (Y/N)</t>
  </si>
  <si>
    <t>Tax type (HK / UK / US / PRC)</t>
  </si>
  <si>
    <t>Tax system and administration</t>
  </si>
  <si>
    <t>Property tax / Income tax / Personal income tax / 個人所得稅</t>
  </si>
  <si>
    <t>Salaries tax / Income tax / Personal income tax / 個人所得稅</t>
  </si>
  <si>
    <t>Profits tax / Corporation tax / Corporate income tax / 企業所得稅</t>
  </si>
  <si>
    <t xml:space="preserve">Stamp duty </t>
  </si>
  <si>
    <t>1. Salaries tax and 2. Profits tax</t>
  </si>
  <si>
    <t>1. Company law</t>
  </si>
  <si>
    <t>Sample - How to fill in "Section 4 - Self-assessment" of the QP application</t>
  </si>
  <si>
    <t xml:space="preserve">Sample - How to highlight relevant information in your course syllabus </t>
  </si>
  <si>
    <r>
      <t xml:space="preserve">(use </t>
    </r>
    <r>
      <rPr>
        <b/>
        <u/>
        <sz val="14"/>
        <color rgb="FFFF0000"/>
        <rFont val="Arial"/>
        <family val="2"/>
      </rPr>
      <t>same colour</t>
    </r>
    <r>
      <rPr>
        <b/>
        <sz val="14"/>
        <color rgb="FFFF0000"/>
        <rFont val="Arial"/>
        <family val="2"/>
      </rPr>
      <t xml:space="preserve"> used for the course text in this mapping table to highlight relevant information in your syllabus file)</t>
    </r>
  </si>
  <si>
    <t>y</t>
  </si>
  <si>
    <t>Explanatory notes</t>
  </si>
  <si>
    <r>
      <t>Courses used for exemption (</t>
    </r>
    <r>
      <rPr>
        <b/>
        <sz val="11"/>
        <color rgb="FFFF0000"/>
        <rFont val="Arial"/>
        <family val="2"/>
      </rPr>
      <t>please fill in the box below</t>
    </r>
    <r>
      <rPr>
        <b/>
        <sz val="11"/>
        <rFont val="Arial"/>
        <family val="2"/>
      </rPr>
      <t>)</t>
    </r>
  </si>
  <si>
    <r>
      <t>Degree &amp; Major (</t>
    </r>
    <r>
      <rPr>
        <b/>
        <sz val="11"/>
        <color rgb="FFFF0000"/>
        <rFont val="Arial"/>
        <family val="2"/>
      </rPr>
      <t>please fill in the box below</t>
    </r>
    <r>
      <rPr>
        <b/>
        <sz val="11"/>
        <rFont val="Arial"/>
        <family val="2"/>
      </rPr>
      <t>)</t>
    </r>
  </si>
  <si>
    <t>Course = MIS / BIS?</t>
  </si>
  <si>
    <t>LO: System Development?</t>
  </si>
  <si>
    <t>Exemption applied?</t>
  </si>
  <si>
    <t>Exemption applied</t>
  </si>
  <si>
    <t>Exemption granted?</t>
  </si>
  <si>
    <t>Course = Int FA or above?</t>
  </si>
  <si>
    <t>LO: Business Combination?</t>
  </si>
  <si>
    <t>Relevant degree / courses &amp; LO?</t>
  </si>
  <si>
    <t xml:space="preserve">Student ID:  
Re-app case: </t>
    <phoneticPr fontId="3" type="noConversion"/>
  </si>
  <si>
    <t>Sign-off</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</si>
</sst>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8">
    <font>
      <sz val="12"/>
      <color theme="1"/>
      <name val="新細明體"/>
      <family val="2"/>
      <charset val="136"/>
      <scheme val="minor"/>
    </font>
    <font>
      <sz val="12"/>
      <color theme="1"/>
      <name val="Arial"/>
      <family val="2"/>
      <charset val="136"/>
    </font>
    <font>
      <b/>
      <sz val="12"/>
      <color theme="1"/>
      <name val="Arial"/>
      <family val="2"/>
    </font>
    <font>
      <sz val="9"/>
      <name val="新細明體"/>
      <family val="2"/>
      <charset val="136"/>
      <scheme val="minor"/>
    </font>
    <font>
      <sz val="11"/>
      <color theme="1"/>
      <name val="Arial"/>
      <family val="2"/>
    </font>
    <font>
      <sz val="9"/>
      <name val="Arial"/>
      <family val="2"/>
      <charset val="136"/>
    </font>
    <font>
      <b/>
      <sz val="11"/>
      <name val="Arial"/>
      <family val="2"/>
    </font>
    <font>
      <u/>
      <sz val="11"/>
      <color theme="10"/>
      <name val="Arial"/>
      <family val="2"/>
    </font>
    <font>
      <sz val="11"/>
      <name val="Arial"/>
      <family val="2"/>
    </font>
    <font>
      <sz val="11"/>
      <color rgb="FF000000"/>
      <name val="Arial"/>
      <family val="2"/>
    </font>
    <font>
      <sz val="11"/>
      <color theme="1"/>
      <name val="細明體"/>
      <family val="3"/>
      <charset val="136"/>
    </font>
    <font>
      <b/>
      <sz val="12"/>
      <name val="Arial"/>
      <family val="2"/>
    </font>
    <font>
      <u/>
      <sz val="11"/>
      <name val="Arial"/>
      <family val="2"/>
    </font>
    <font>
      <sz val="11"/>
      <name val="Arial"/>
      <family val="2"/>
      <charset val="136"/>
    </font>
    <font>
      <sz val="11"/>
      <name val="Times New Roman"/>
      <family val="1"/>
    </font>
    <font>
      <sz val="11"/>
      <color rgb="FF0000FF"/>
      <name val="Arial"/>
      <family val="2"/>
    </font>
    <font>
      <u/>
      <sz val="11"/>
      <color rgb="FF0000FF"/>
      <name val="Arial"/>
      <family val="2"/>
    </font>
    <font>
      <sz val="10"/>
      <name val="Arial"/>
      <family val="2"/>
    </font>
    <font>
      <b/>
      <sz val="14"/>
      <name val="Arial"/>
      <family val="2"/>
    </font>
    <font>
      <b/>
      <u/>
      <sz val="11"/>
      <color rgb="FF0000FF"/>
      <name val="Arial"/>
      <family val="2"/>
    </font>
    <font>
      <sz val="11"/>
      <color rgb="FFFF0000"/>
      <name val="Arial"/>
      <family val="2"/>
    </font>
    <font>
      <b/>
      <sz val="11"/>
      <color theme="9" tint="-0.249977111117893"/>
      <name val="Arial"/>
      <family val="2"/>
    </font>
    <font>
      <b/>
      <sz val="11"/>
      <color rgb="FF92D050"/>
      <name val="Arial"/>
      <family val="2"/>
    </font>
    <font>
      <b/>
      <sz val="11"/>
      <color theme="7" tint="0.39997558519241921"/>
      <name val="Arial"/>
      <family val="2"/>
    </font>
    <font>
      <b/>
      <sz val="18"/>
      <color rgb="FFFF0000"/>
      <name val="Arial"/>
      <family val="2"/>
    </font>
    <font>
      <b/>
      <sz val="11"/>
      <color theme="1"/>
      <name val="Arial"/>
      <family val="2"/>
    </font>
    <font>
      <b/>
      <u/>
      <sz val="11"/>
      <color rgb="FFFF0000"/>
      <name val="Arial"/>
      <family val="2"/>
    </font>
    <font>
      <b/>
      <sz val="11"/>
      <color rgb="FF7030A0"/>
      <name val="Arial"/>
      <family val="2"/>
    </font>
    <font>
      <b/>
      <sz val="11"/>
      <color rgb="FFFFC000"/>
      <name val="Arial"/>
      <family val="2"/>
    </font>
    <font>
      <b/>
      <sz val="11"/>
      <color rgb="FFFF0000"/>
      <name val="Arial"/>
      <family val="2"/>
    </font>
    <font>
      <sz val="12"/>
      <color theme="1"/>
      <name val="Arial"/>
      <family val="2"/>
    </font>
    <font>
      <sz val="12"/>
      <color theme="1"/>
      <name val="新細明體"/>
      <family val="2"/>
      <charset val="136"/>
      <scheme val="minor"/>
    </font>
    <font>
      <b/>
      <u/>
      <sz val="11"/>
      <color theme="1"/>
      <name val="Arial"/>
      <family val="2"/>
    </font>
    <font>
      <b/>
      <sz val="14"/>
      <color rgb="FFFF0000"/>
      <name val="Arial"/>
      <family val="2"/>
    </font>
    <font>
      <b/>
      <u/>
      <sz val="14"/>
      <color rgb="FFFF0000"/>
      <name val="Arial"/>
      <family val="2"/>
    </font>
    <font>
      <sz val="10"/>
      <color theme="1"/>
      <name val="Verdana"/>
      <family val="2"/>
    </font>
    <font>
      <sz val="12"/>
      <color theme="1"/>
      <name val="ArialMT"/>
    </font>
    <font>
      <sz val="9"/>
      <color theme="1"/>
      <name val="Verdana"/>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8BDEFF"/>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style="medium">
        <color rgb="FFFF0000"/>
      </left>
      <right style="medium">
        <color rgb="FFFF0000"/>
      </right>
      <top style="medium">
        <color rgb="FFFF0000"/>
      </top>
      <bottom style="medium">
        <color rgb="FFFF0000"/>
      </bottom>
      <diagonal/>
    </border>
    <border>
      <left/>
      <right/>
      <top style="medium">
        <color rgb="FFFF0000"/>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top/>
      <bottom style="dotted">
        <color indexed="64"/>
      </bottom>
      <diagonal/>
    </border>
    <border>
      <left/>
      <right style="medium">
        <color indexed="64"/>
      </right>
      <top/>
      <bottom style="dotted">
        <color indexed="64"/>
      </bottom>
      <diagonal/>
    </border>
  </borders>
  <cellStyleXfs count="4">
    <xf numFmtId="0" fontId="0" fillId="0" borderId="0">
      <alignment vertical="center"/>
    </xf>
    <xf numFmtId="0" fontId="7" fillId="0" borderId="0" applyNumberFormat="0" applyFill="0" applyBorder="0" applyAlignment="0" applyProtection="0">
      <alignment vertical="top"/>
      <protection locked="0"/>
    </xf>
    <xf numFmtId="0" fontId="1" fillId="0" borderId="0">
      <alignment vertical="center"/>
    </xf>
    <xf numFmtId="9" fontId="31" fillId="0" borderId="0" applyFont="0" applyFill="0" applyBorder="0" applyAlignment="0" applyProtection="0"/>
  </cellStyleXfs>
  <cellXfs count="491">
    <xf numFmtId="0" fontId="0" fillId="0" borderId="0" xfId="0">
      <alignment vertical="center"/>
    </xf>
    <xf numFmtId="0" fontId="4" fillId="2"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vertical="top"/>
    </xf>
    <xf numFmtId="0" fontId="6" fillId="3" borderId="1" xfId="0" applyFont="1" applyFill="1" applyBorder="1" applyAlignment="1">
      <alignment vertical="top" wrapText="1"/>
    </xf>
    <xf numFmtId="0" fontId="8" fillId="2" borderId="0" xfId="0" applyFont="1" applyFill="1" applyAlignment="1">
      <alignment vertical="top"/>
    </xf>
    <xf numFmtId="0" fontId="4" fillId="2" borderId="0" xfId="0" applyFont="1" applyFill="1" applyBorder="1" applyAlignment="1">
      <alignment horizontal="left" vertical="center" wrapText="1"/>
    </xf>
    <xf numFmtId="0" fontId="4" fillId="2" borderId="0" xfId="0" applyFont="1" applyFill="1" applyAlignment="1">
      <alignment horizontal="left" vertical="center"/>
    </xf>
    <xf numFmtId="0" fontId="11" fillId="2" borderId="2" xfId="0" applyFont="1" applyFill="1" applyBorder="1" applyAlignment="1">
      <alignment horizontal="left" vertical="center"/>
    </xf>
    <xf numFmtId="0" fontId="4" fillId="2" borderId="0" xfId="0" applyFont="1" applyFill="1" applyAlignment="1">
      <alignment vertical="center"/>
    </xf>
    <xf numFmtId="0" fontId="6" fillId="6" borderId="2" xfId="0" applyFont="1" applyFill="1" applyBorder="1" applyAlignment="1">
      <alignment vertical="center" wrapText="1"/>
    </xf>
    <xf numFmtId="0" fontId="6" fillId="3" borderId="33" xfId="0" applyFont="1" applyFill="1" applyBorder="1" applyAlignment="1">
      <alignment horizontal="center" vertical="center" wrapText="1"/>
    </xf>
    <xf numFmtId="0" fontId="8" fillId="2" borderId="0" xfId="0" applyFont="1" applyFill="1" applyAlignment="1">
      <alignment vertical="top"/>
    </xf>
    <xf numFmtId="0" fontId="8" fillId="2" borderId="1" xfId="0" applyFont="1" applyFill="1" applyBorder="1" applyAlignment="1">
      <alignment vertical="center" wrapText="1"/>
    </xf>
    <xf numFmtId="0" fontId="6" fillId="3" borderId="32" xfId="0" applyFont="1" applyFill="1" applyBorder="1" applyAlignment="1">
      <alignment horizontal="left" vertical="center" wrapText="1"/>
    </xf>
    <xf numFmtId="0" fontId="8" fillId="2" borderId="0" xfId="0" applyFont="1" applyFill="1" applyAlignment="1">
      <alignment vertical="center" wrapText="1"/>
    </xf>
    <xf numFmtId="0" fontId="8" fillId="2" borderId="21" xfId="0" applyFont="1" applyFill="1" applyBorder="1" applyAlignment="1">
      <alignment vertical="center" wrapText="1"/>
    </xf>
    <xf numFmtId="0" fontId="8" fillId="2" borderId="31" xfId="0" applyFont="1" applyFill="1" applyBorder="1" applyAlignment="1">
      <alignment vertical="center" wrapText="1"/>
    </xf>
    <xf numFmtId="0" fontId="8" fillId="2" borderId="0" xfId="0" applyFont="1" applyFill="1">
      <alignment vertical="center"/>
    </xf>
    <xf numFmtId="0" fontId="13" fillId="2" borderId="0" xfId="0" applyFont="1" applyFill="1">
      <alignment vertical="center"/>
    </xf>
    <xf numFmtId="0" fontId="8" fillId="2" borderId="37" xfId="0" applyFont="1" applyFill="1" applyBorder="1" applyAlignment="1">
      <alignment vertical="center" wrapText="1"/>
    </xf>
    <xf numFmtId="0" fontId="8" fillId="2" borderId="48" xfId="0" applyFont="1" applyFill="1" applyBorder="1" applyAlignment="1">
      <alignment vertical="center" wrapTex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0" fontId="8" fillId="2" borderId="48" xfId="1" applyFont="1" applyFill="1" applyBorder="1" applyAlignment="1" applyProtection="1">
      <alignment horizontal="left" vertical="center" wrapText="1"/>
    </xf>
    <xf numFmtId="0" fontId="8" fillId="2" borderId="37" xfId="1" applyFont="1" applyFill="1" applyBorder="1" applyAlignment="1" applyProtection="1">
      <alignment horizontal="left" vertical="center" wrapText="1"/>
    </xf>
    <xf numFmtId="0" fontId="4" fillId="2" borderId="0" xfId="0" applyFont="1" applyFill="1" applyAlignment="1">
      <alignment vertical="top"/>
    </xf>
    <xf numFmtId="0" fontId="6" fillId="3" borderId="51" xfId="0" applyFont="1" applyFill="1" applyBorder="1" applyAlignment="1">
      <alignment vertical="center" wrapText="1"/>
    </xf>
    <xf numFmtId="0" fontId="8" fillId="2" borderId="54" xfId="0" applyFont="1" applyFill="1" applyBorder="1" applyAlignment="1">
      <alignment vertical="center" wrapText="1"/>
    </xf>
    <xf numFmtId="0" fontId="8" fillId="2" borderId="55" xfId="0" applyFont="1" applyFill="1" applyBorder="1" applyAlignment="1">
      <alignment vertical="center" wrapText="1"/>
    </xf>
    <xf numFmtId="0" fontId="8" fillId="2" borderId="56" xfId="0" applyFont="1" applyFill="1" applyBorder="1" applyAlignment="1">
      <alignment vertical="center" wrapText="1"/>
    </xf>
    <xf numFmtId="0" fontId="8" fillId="2" borderId="57" xfId="0" applyFont="1" applyFill="1" applyBorder="1" applyAlignment="1">
      <alignment vertical="center" wrapText="1"/>
    </xf>
    <xf numFmtId="0" fontId="8" fillId="2" borderId="59" xfId="0" quotePrefix="1" applyFont="1" applyFill="1" applyBorder="1" applyAlignment="1">
      <alignment vertical="center" wrapText="1"/>
    </xf>
    <xf numFmtId="0" fontId="8" fillId="2" borderId="60" xfId="0" applyFont="1" applyFill="1" applyBorder="1" applyAlignment="1">
      <alignment vertical="center" wrapText="1"/>
    </xf>
    <xf numFmtId="0" fontId="8" fillId="2" borderId="55" xfId="1" applyFont="1" applyFill="1" applyBorder="1" applyAlignment="1" applyProtection="1">
      <alignment vertical="center" wrapText="1"/>
    </xf>
    <xf numFmtId="0" fontId="8" fillId="2" borderId="59" xfId="0" applyFont="1" applyFill="1" applyBorder="1" applyAlignment="1">
      <alignment vertical="center" wrapText="1"/>
    </xf>
    <xf numFmtId="0" fontId="8" fillId="2" borderId="61" xfId="0" applyFont="1" applyFill="1" applyBorder="1" applyAlignment="1">
      <alignment vertical="center" wrapText="1"/>
    </xf>
    <xf numFmtId="0" fontId="8" fillId="0" borderId="63" xfId="0" applyFont="1" applyBorder="1" applyAlignment="1">
      <alignment vertical="center" wrapText="1"/>
    </xf>
    <xf numFmtId="0" fontId="8" fillId="0" borderId="64" xfId="0" applyFont="1" applyBorder="1" applyAlignment="1">
      <alignment vertical="center" wrapText="1"/>
    </xf>
    <xf numFmtId="0" fontId="8" fillId="0" borderId="65" xfId="0" applyFont="1" applyBorder="1" applyAlignment="1">
      <alignment vertical="center" wrapText="1"/>
    </xf>
    <xf numFmtId="0" fontId="8" fillId="0" borderId="54" xfId="0" applyFont="1" applyFill="1" applyBorder="1" applyAlignment="1">
      <alignment vertical="center" wrapText="1"/>
    </xf>
    <xf numFmtId="0" fontId="8" fillId="0" borderId="55" xfId="0" applyFont="1" applyFill="1" applyBorder="1" applyAlignment="1">
      <alignment vertical="center" wrapText="1"/>
    </xf>
    <xf numFmtId="0" fontId="8" fillId="0" borderId="56" xfId="0" applyFont="1" applyFill="1" applyBorder="1" applyAlignment="1">
      <alignment vertical="center" wrapText="1"/>
    </xf>
    <xf numFmtId="0" fontId="12" fillId="4" borderId="54" xfId="0" applyFont="1" applyFill="1" applyBorder="1" applyAlignment="1">
      <alignment horizontal="left" vertical="center" wrapText="1"/>
    </xf>
    <xf numFmtId="0" fontId="12" fillId="4" borderId="55" xfId="0" applyFont="1" applyFill="1" applyBorder="1" applyAlignment="1">
      <alignment horizontal="left" vertical="center" wrapText="1"/>
    </xf>
    <xf numFmtId="0" fontId="8" fillId="0" borderId="57" xfId="0" applyFont="1" applyFill="1" applyBorder="1" applyAlignment="1">
      <alignment vertical="center" wrapText="1"/>
    </xf>
    <xf numFmtId="0" fontId="8" fillId="0" borderId="60" xfId="0" applyFont="1" applyFill="1" applyBorder="1" applyAlignment="1">
      <alignment vertical="center" wrapText="1"/>
    </xf>
    <xf numFmtId="0" fontId="8" fillId="0" borderId="60" xfId="0" applyFont="1" applyBorder="1" applyAlignment="1">
      <alignment vertical="center" wrapText="1"/>
    </xf>
    <xf numFmtId="0" fontId="8" fillId="0" borderId="55" xfId="0" applyFont="1" applyBorder="1" applyAlignment="1">
      <alignment vertical="center" wrapText="1"/>
    </xf>
    <xf numFmtId="0" fontId="8" fillId="2" borderId="57" xfId="0" applyFont="1" applyFill="1" applyBorder="1" applyAlignment="1">
      <alignment vertical="center" wrapText="1" shrinkToFit="1"/>
    </xf>
    <xf numFmtId="0" fontId="8" fillId="0" borderId="67" xfId="0" applyFont="1" applyBorder="1" applyAlignment="1">
      <alignment vertical="center" wrapText="1"/>
    </xf>
    <xf numFmtId="0" fontId="8" fillId="0" borderId="57" xfId="0" applyFont="1" applyBorder="1" applyAlignment="1">
      <alignment vertical="center" wrapText="1"/>
    </xf>
    <xf numFmtId="0" fontId="8" fillId="0" borderId="68" xfId="0" applyFont="1" applyBorder="1" applyAlignment="1">
      <alignment vertical="center" wrapText="1"/>
    </xf>
    <xf numFmtId="0" fontId="8" fillId="0" borderId="54" xfId="0" applyFont="1" applyBorder="1" applyAlignment="1">
      <alignment vertical="center" wrapText="1"/>
    </xf>
    <xf numFmtId="0" fontId="8" fillId="0" borderId="69" xfId="0" applyFont="1" applyBorder="1" applyAlignment="1">
      <alignment vertical="center" wrapText="1"/>
    </xf>
    <xf numFmtId="0" fontId="13" fillId="0" borderId="54" xfId="2" applyFont="1" applyBorder="1" applyAlignment="1">
      <alignment vertical="center" wrapText="1"/>
    </xf>
    <xf numFmtId="0" fontId="13" fillId="0" borderId="55" xfId="2" applyFont="1" applyBorder="1" applyAlignment="1">
      <alignment vertical="center" wrapText="1"/>
    </xf>
    <xf numFmtId="0" fontId="13" fillId="0" borderId="56" xfId="2" applyFont="1" applyBorder="1" applyAlignment="1">
      <alignment vertical="center" wrapText="1"/>
    </xf>
    <xf numFmtId="0" fontId="13" fillId="0" borderId="57" xfId="2" applyFont="1" applyBorder="1" applyAlignment="1">
      <alignment vertical="center" wrapText="1"/>
    </xf>
    <xf numFmtId="0" fontId="13" fillId="0" borderId="60" xfId="2" applyFont="1" applyBorder="1" applyAlignment="1">
      <alignment vertical="center" wrapText="1"/>
    </xf>
    <xf numFmtId="0" fontId="8" fillId="2" borderId="69" xfId="0" applyFont="1" applyFill="1" applyBorder="1" applyAlignment="1">
      <alignment vertical="center" wrapText="1"/>
    </xf>
    <xf numFmtId="0" fontId="8" fillId="0" borderId="54" xfId="0" applyFont="1" applyBorder="1" applyAlignment="1">
      <alignment horizontal="left" vertical="center" wrapText="1"/>
    </xf>
    <xf numFmtId="0" fontId="8" fillId="0" borderId="55" xfId="0" applyFont="1" applyBorder="1" applyAlignment="1">
      <alignment horizontal="left" vertical="center" wrapText="1"/>
    </xf>
    <xf numFmtId="0" fontId="8" fillId="0" borderId="56" xfId="0" applyFont="1" applyBorder="1" applyAlignment="1">
      <alignment horizontal="left" vertical="center" wrapText="1"/>
    </xf>
    <xf numFmtId="0" fontId="8" fillId="0" borderId="57" xfId="0" applyFont="1" applyBorder="1" applyAlignment="1">
      <alignment horizontal="left" vertical="center" wrapText="1"/>
    </xf>
    <xf numFmtId="0" fontId="8" fillId="2" borderId="57" xfId="0" applyFont="1" applyFill="1" applyBorder="1" applyAlignment="1">
      <alignment horizontal="left" vertical="center" wrapText="1"/>
    </xf>
    <xf numFmtId="0" fontId="8" fillId="2" borderId="54" xfId="0" applyFont="1" applyFill="1" applyBorder="1" applyAlignment="1">
      <alignment horizontal="left" vertical="center" wrapText="1"/>
    </xf>
    <xf numFmtId="0" fontId="8" fillId="2" borderId="55" xfId="0" applyFont="1" applyFill="1" applyBorder="1" applyAlignment="1">
      <alignment horizontal="left" vertical="center" wrapText="1"/>
    </xf>
    <xf numFmtId="0" fontId="8" fillId="2" borderId="56" xfId="0" applyFont="1" applyFill="1" applyBorder="1" applyAlignment="1">
      <alignment horizontal="left" vertical="center" wrapText="1"/>
    </xf>
    <xf numFmtId="0" fontId="8" fillId="2" borderId="72" xfId="0" applyFont="1" applyFill="1" applyBorder="1" applyAlignment="1">
      <alignment horizontal="left" vertical="center" wrapText="1"/>
    </xf>
    <xf numFmtId="0" fontId="8" fillId="2" borderId="69" xfId="0" quotePrefix="1" applyFont="1" applyFill="1" applyBorder="1" applyAlignment="1">
      <alignment horizontal="left" vertical="center" wrapText="1"/>
    </xf>
    <xf numFmtId="0" fontId="8" fillId="2" borderId="60" xfId="0" quotePrefix="1" applyFont="1" applyFill="1" applyBorder="1" applyAlignment="1">
      <alignment horizontal="left" vertical="center" wrapText="1"/>
    </xf>
    <xf numFmtId="0" fontId="8" fillId="2" borderId="73" xfId="0" applyFont="1" applyFill="1" applyBorder="1" applyAlignment="1">
      <alignment horizontal="left" vertical="center" wrapText="1"/>
    </xf>
    <xf numFmtId="0" fontId="8" fillId="2" borderId="69"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8" fillId="2" borderId="68" xfId="0" applyFont="1" applyFill="1" applyBorder="1" applyAlignment="1">
      <alignment horizontal="left" vertical="center" wrapText="1"/>
    </xf>
    <xf numFmtId="0" fontId="8" fillId="0" borderId="54" xfId="2" applyFont="1" applyBorder="1" applyAlignment="1">
      <alignment vertical="center" wrapText="1"/>
    </xf>
    <xf numFmtId="0" fontId="8" fillId="0" borderId="55" xfId="2" applyFont="1" applyBorder="1" applyAlignment="1">
      <alignment vertical="center" wrapText="1"/>
    </xf>
    <xf numFmtId="0" fontId="8" fillId="0" borderId="56" xfId="2" applyFont="1" applyBorder="1" applyAlignment="1">
      <alignment vertical="center" wrapText="1"/>
    </xf>
    <xf numFmtId="0" fontId="8" fillId="0" borderId="61" xfId="2" applyFont="1" applyBorder="1" applyAlignment="1">
      <alignment vertical="center" wrapText="1"/>
    </xf>
    <xf numFmtId="0" fontId="8" fillId="0" borderId="57" xfId="2" applyFont="1" applyBorder="1" applyAlignment="1">
      <alignment vertical="center" wrapText="1"/>
    </xf>
    <xf numFmtId="0" fontId="8" fillId="0" borderId="54" xfId="2" applyFont="1" applyBorder="1" applyAlignment="1">
      <alignment vertical="center"/>
    </xf>
    <xf numFmtId="0" fontId="8" fillId="0" borderId="59" xfId="2" applyFont="1" applyBorder="1" applyAlignment="1">
      <alignment vertical="center" wrapText="1"/>
    </xf>
    <xf numFmtId="0" fontId="8" fillId="0" borderId="60" xfId="2" applyFont="1" applyBorder="1" applyAlignment="1">
      <alignment vertical="center" wrapText="1"/>
    </xf>
    <xf numFmtId="0" fontId="8" fillId="0" borderId="56" xfId="0" applyFont="1" applyBorder="1" applyAlignment="1">
      <alignment vertical="center" wrapText="1"/>
    </xf>
    <xf numFmtId="0" fontId="8" fillId="2" borderId="59" xfId="2" applyFont="1" applyFill="1" applyBorder="1" applyAlignment="1">
      <alignment vertical="center" wrapText="1"/>
    </xf>
    <xf numFmtId="0" fontId="8" fillId="2" borderId="54" xfId="2" applyFont="1" applyFill="1" applyBorder="1" applyAlignment="1">
      <alignment vertical="center" wrapText="1"/>
    </xf>
    <xf numFmtId="0" fontId="8" fillId="2" borderId="55" xfId="2" applyFont="1" applyFill="1" applyBorder="1" applyAlignment="1">
      <alignment vertical="center" wrapText="1"/>
    </xf>
    <xf numFmtId="0" fontId="8" fillId="0" borderId="55" xfId="2" applyFont="1" applyBorder="1" applyAlignment="1">
      <alignment horizontal="justify" vertical="center" wrapText="1"/>
    </xf>
    <xf numFmtId="0" fontId="8" fillId="0" borderId="57" xfId="2" applyFont="1" applyBorder="1" applyAlignment="1">
      <alignment horizontal="justify" vertical="center" wrapText="1"/>
    </xf>
    <xf numFmtId="0" fontId="15" fillId="2" borderId="0" xfId="0" applyFont="1" applyFill="1" applyAlignment="1">
      <alignment vertical="center" wrapText="1"/>
    </xf>
    <xf numFmtId="0" fontId="16" fillId="2" borderId="0" xfId="1" applyFont="1" applyFill="1" applyAlignment="1" applyProtection="1">
      <alignment vertical="center" wrapText="1"/>
    </xf>
    <xf numFmtId="0" fontId="15" fillId="2" borderId="0" xfId="0" applyFont="1" applyFill="1">
      <alignment vertical="center"/>
    </xf>
    <xf numFmtId="0" fontId="16" fillId="2" borderId="0" xfId="1" applyFont="1" applyFill="1" applyAlignment="1" applyProtection="1">
      <alignment vertical="top"/>
    </xf>
    <xf numFmtId="0" fontId="15" fillId="2" borderId="0" xfId="0" applyFont="1" applyFill="1" applyAlignment="1">
      <alignment vertical="top"/>
    </xf>
    <xf numFmtId="0" fontId="16" fillId="2" borderId="0" xfId="1" applyFont="1" applyFill="1" applyAlignment="1" applyProtection="1">
      <alignment vertical="center"/>
    </xf>
    <xf numFmtId="0" fontId="8" fillId="2" borderId="8" xfId="0" applyFont="1" applyFill="1" applyBorder="1" applyAlignment="1">
      <alignment horizontal="left" vertical="center" wrapText="1"/>
    </xf>
    <xf numFmtId="0" fontId="12" fillId="2" borderId="4" xfId="1" applyFont="1" applyFill="1" applyBorder="1" applyAlignment="1" applyProtection="1">
      <alignment horizontal="left" vertical="center"/>
    </xf>
    <xf numFmtId="0" fontId="6" fillId="6" borderId="2" xfId="0" applyFont="1" applyFill="1" applyBorder="1" applyAlignment="1">
      <alignment vertical="center"/>
    </xf>
    <xf numFmtId="0" fontId="8" fillId="0" borderId="1" xfId="0" applyFont="1" applyBorder="1" applyAlignment="1">
      <alignment vertical="center" wrapText="1"/>
    </xf>
    <xf numFmtId="0" fontId="8" fillId="2" borderId="14" xfId="0" applyFont="1" applyFill="1" applyBorder="1" applyAlignment="1">
      <alignment horizontal="left" vertical="center" wrapText="1"/>
    </xf>
    <xf numFmtId="0" fontId="4" fillId="2" borderId="0" xfId="0" applyFont="1" applyFill="1" applyAlignment="1">
      <alignment vertical="top"/>
    </xf>
    <xf numFmtId="0" fontId="18" fillId="2" borderId="0" xfId="0" applyFont="1" applyFill="1" applyAlignment="1">
      <alignment vertical="top"/>
    </xf>
    <xf numFmtId="0" fontId="6" fillId="5" borderId="1" xfId="0" applyFont="1" applyFill="1" applyBorder="1" applyAlignment="1">
      <alignment horizontal="left" vertical="top" wrapText="1"/>
    </xf>
    <xf numFmtId="0" fontId="19" fillId="6" borderId="4" xfId="1" applyFont="1" applyFill="1" applyBorder="1" applyAlignment="1" applyProtection="1">
      <alignment horizontal="right" vertical="top" wrapText="1"/>
    </xf>
    <xf numFmtId="0" fontId="4" fillId="2" borderId="0" xfId="0" applyFont="1" applyFill="1" applyAlignment="1">
      <alignment vertical="top" wrapText="1"/>
    </xf>
    <xf numFmtId="0" fontId="4" fillId="2" borderId="0" xfId="0" applyFont="1" applyFill="1" applyAlignment="1">
      <alignment vertical="top"/>
    </xf>
    <xf numFmtId="0" fontId="20" fillId="2" borderId="0" xfId="0" applyFont="1" applyFill="1" applyAlignment="1">
      <alignment horizontal="left" vertical="top" wrapText="1"/>
    </xf>
    <xf numFmtId="0" fontId="6" fillId="2" borderId="14" xfId="0" applyFont="1" applyFill="1" applyBorder="1" applyAlignment="1" applyProtection="1">
      <alignment horizontal="left" vertical="center" wrapText="1"/>
    </xf>
    <xf numFmtId="0" fontId="22" fillId="2" borderId="17" xfId="0" applyFont="1" applyFill="1" applyBorder="1" applyAlignment="1" applyProtection="1">
      <alignment horizontal="left" vertical="center" wrapText="1"/>
    </xf>
    <xf numFmtId="0" fontId="22" fillId="2" borderId="14" xfId="0" applyFont="1" applyFill="1" applyBorder="1" applyAlignment="1" applyProtection="1">
      <alignment horizontal="left" vertical="center" wrapText="1"/>
    </xf>
    <xf numFmtId="0" fontId="22" fillId="2" borderId="15" xfId="0" applyFont="1" applyFill="1" applyBorder="1" applyAlignment="1" applyProtection="1">
      <alignment horizontal="left" vertical="center" wrapText="1"/>
    </xf>
    <xf numFmtId="0" fontId="6" fillId="2" borderId="8" xfId="1" applyFont="1" applyFill="1" applyBorder="1" applyAlignment="1" applyProtection="1">
      <alignment horizontal="left" vertical="center" wrapText="1"/>
    </xf>
    <xf numFmtId="0" fontId="6" fillId="2" borderId="1" xfId="1" applyFont="1" applyFill="1" applyBorder="1" applyAlignment="1" applyProtection="1">
      <alignment horizontal="left" vertical="center" wrapText="1"/>
    </xf>
    <xf numFmtId="0" fontId="18" fillId="2" borderId="0" xfId="0" applyFont="1" applyFill="1" applyBorder="1" applyAlignment="1">
      <alignment vertical="top"/>
    </xf>
    <xf numFmtId="0" fontId="20" fillId="2" borderId="0" xfId="0" applyFont="1" applyFill="1" applyAlignment="1">
      <alignment horizontal="left" vertical="top" wrapText="1"/>
    </xf>
    <xf numFmtId="0" fontId="26" fillId="2" borderId="0" xfId="0" applyFont="1" applyFill="1" applyAlignment="1">
      <alignment horizontal="left" vertical="top"/>
    </xf>
    <xf numFmtId="0" fontId="4" fillId="2" borderId="9" xfId="0" applyFont="1" applyFill="1" applyBorder="1" applyAlignment="1">
      <alignment vertical="top"/>
    </xf>
    <xf numFmtId="0" fontId="24" fillId="2" borderId="0" xfId="0" applyFont="1" applyFill="1" applyBorder="1" applyAlignment="1">
      <alignment horizontal="center" vertical="top"/>
    </xf>
    <xf numFmtId="0" fontId="4" fillId="2" borderId="0" xfId="0" applyFont="1" applyFill="1" applyAlignment="1">
      <alignment horizontal="left" vertical="top" wrapText="1"/>
    </xf>
    <xf numFmtId="0" fontId="8" fillId="2" borderId="31" xfId="0" applyFont="1" applyFill="1" applyBorder="1" applyAlignment="1">
      <alignment horizontal="left" vertical="center" wrapText="1"/>
    </xf>
    <xf numFmtId="0" fontId="8" fillId="2" borderId="2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 xfId="0" applyFont="1" applyFill="1" applyBorder="1" applyAlignment="1">
      <alignment horizontal="center" vertical="center"/>
    </xf>
    <xf numFmtId="0" fontId="24" fillId="2" borderId="78" xfId="0" applyFont="1" applyFill="1" applyBorder="1" applyAlignment="1">
      <alignment horizontal="center" vertical="top"/>
    </xf>
    <xf numFmtId="0" fontId="4" fillId="2" borderId="79" xfId="0" applyFont="1" applyFill="1" applyBorder="1" applyAlignment="1">
      <alignment vertical="top"/>
    </xf>
    <xf numFmtId="0" fontId="27" fillId="2" borderId="8" xfId="1" applyFont="1" applyFill="1" applyBorder="1" applyAlignment="1" applyProtection="1">
      <alignment horizontal="left" vertical="center" wrapText="1"/>
    </xf>
    <xf numFmtId="0" fontId="28" fillId="2" borderId="8" xfId="1" applyFont="1" applyFill="1" applyBorder="1" applyAlignment="1" applyProtection="1">
      <alignment horizontal="left" vertical="center" wrapText="1"/>
    </xf>
    <xf numFmtId="49" fontId="25" fillId="0" borderId="0" xfId="0" applyNumberFormat="1" applyFont="1" applyAlignment="1">
      <alignment horizontal="left" vertical="top"/>
    </xf>
    <xf numFmtId="0" fontId="4" fillId="0" borderId="0" xfId="0" applyFont="1" applyAlignment="1">
      <alignment vertical="top" wrapText="1"/>
    </xf>
    <xf numFmtId="0" fontId="4" fillId="0" borderId="0" xfId="0" applyFont="1" applyAlignment="1">
      <alignment vertical="top"/>
    </xf>
    <xf numFmtId="0" fontId="25" fillId="0" borderId="0" xfId="0" applyFont="1" applyAlignment="1">
      <alignment vertical="top" wrapText="1"/>
    </xf>
    <xf numFmtId="0" fontId="25" fillId="0" borderId="0" xfId="0" applyFont="1" applyAlignment="1">
      <alignment vertical="top"/>
    </xf>
    <xf numFmtId="49" fontId="2" fillId="0" borderId="0" xfId="0" applyNumberFormat="1" applyFont="1" applyAlignment="1">
      <alignment horizontal="left" vertical="top"/>
    </xf>
    <xf numFmtId="0" fontId="30" fillId="0" borderId="0" xfId="0" applyFont="1" applyAlignment="1">
      <alignment vertical="top" wrapText="1"/>
    </xf>
    <xf numFmtId="0" fontId="30" fillId="0" borderId="0" xfId="0" applyFont="1" applyAlignment="1">
      <alignment vertical="top"/>
    </xf>
    <xf numFmtId="0" fontId="4" fillId="2" borderId="0" xfId="0" applyFont="1" applyFill="1" applyAlignment="1">
      <alignment horizontal="left" vertical="top" wrapText="1"/>
    </xf>
    <xf numFmtId="0" fontId="6" fillId="4" borderId="1" xfId="0" applyFont="1" applyFill="1" applyBorder="1" applyAlignment="1">
      <alignment horizontal="left" vertical="center" wrapText="1"/>
    </xf>
    <xf numFmtId="0" fontId="6" fillId="2" borderId="17" xfId="0" applyFont="1" applyFill="1" applyBorder="1" applyAlignment="1" applyProtection="1">
      <alignment horizontal="left" vertical="center" wrapText="1"/>
    </xf>
    <xf numFmtId="0" fontId="6" fillId="2" borderId="15" xfId="0" applyFont="1" applyFill="1" applyBorder="1" applyAlignment="1" applyProtection="1">
      <alignment horizontal="left" vertical="center" wrapText="1"/>
    </xf>
    <xf numFmtId="0" fontId="25" fillId="5" borderId="0" xfId="0" applyFont="1" applyFill="1" applyAlignment="1">
      <alignment vertical="center" wrapText="1"/>
    </xf>
    <xf numFmtId="0" fontId="8" fillId="0" borderId="0" xfId="0" applyFont="1">
      <alignment vertical="center"/>
    </xf>
    <xf numFmtId="0" fontId="25" fillId="0" borderId="0" xfId="0" applyFont="1" applyFill="1">
      <alignment vertical="center"/>
    </xf>
    <xf numFmtId="0" fontId="25" fillId="0" borderId="0" xfId="0" applyFont="1" applyAlignment="1">
      <alignment horizontal="center" vertical="center"/>
    </xf>
    <xf numFmtId="9" fontId="25" fillId="0" borderId="0" xfId="0" applyNumberFormat="1" applyFont="1" applyAlignment="1">
      <alignment horizontal="center" vertical="center"/>
    </xf>
    <xf numFmtId="9" fontId="25" fillId="0" borderId="0" xfId="3" applyFont="1" applyAlignment="1">
      <alignment horizontal="center" vertical="center"/>
    </xf>
    <xf numFmtId="0" fontId="4" fillId="2" borderId="1" xfId="0" applyFont="1" applyFill="1" applyBorder="1" applyAlignment="1">
      <alignment horizontal="left" vertical="top" wrapText="1"/>
    </xf>
    <xf numFmtId="0" fontId="4" fillId="2" borderId="1" xfId="0" applyFont="1" applyFill="1" applyBorder="1" applyAlignment="1">
      <alignment vertical="top"/>
    </xf>
    <xf numFmtId="0" fontId="25" fillId="2" borderId="1" xfId="0" applyFont="1" applyFill="1" applyBorder="1" applyAlignment="1">
      <alignment horizontal="left" vertical="top" wrapText="1"/>
    </xf>
    <xf numFmtId="0" fontId="25"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25" fillId="2" borderId="1" xfId="0" applyFont="1" applyFill="1" applyBorder="1" applyAlignment="1">
      <alignment vertical="top"/>
    </xf>
    <xf numFmtId="0" fontId="4" fillId="2" borderId="0" xfId="0" applyFont="1" applyFill="1" applyBorder="1" applyAlignment="1">
      <alignment vertical="top"/>
    </xf>
    <xf numFmtId="0" fontId="25" fillId="5" borderId="1" xfId="0" applyFont="1" applyFill="1" applyBorder="1" applyAlignment="1">
      <alignment vertical="top"/>
    </xf>
    <xf numFmtId="0" fontId="25" fillId="0" borderId="0" xfId="0" applyFont="1" applyFill="1" applyBorder="1" applyAlignment="1">
      <alignment vertical="top"/>
    </xf>
    <xf numFmtId="9" fontId="4" fillId="2" borderId="1" xfId="3" applyFont="1" applyFill="1" applyBorder="1" applyAlignment="1">
      <alignment horizontal="center" vertical="top"/>
    </xf>
    <xf numFmtId="0" fontId="25" fillId="2" borderId="1" xfId="0" applyFont="1" applyFill="1" applyBorder="1" applyAlignment="1">
      <alignment horizontal="right" vertical="top"/>
    </xf>
    <xf numFmtId="9" fontId="4" fillId="2" borderId="1" xfId="3" applyFont="1" applyFill="1" applyBorder="1" applyAlignment="1">
      <alignment vertical="top"/>
    </xf>
    <xf numFmtId="0" fontId="19" fillId="6" borderId="1" xfId="1" applyFont="1" applyFill="1" applyBorder="1" applyAlignment="1" applyProtection="1">
      <alignment horizontal="right" vertical="center" wrapText="1"/>
    </xf>
    <xf numFmtId="0" fontId="6" fillId="4" borderId="1" xfId="0" applyFont="1" applyFill="1" applyBorder="1" applyAlignment="1">
      <alignment vertical="center" wrapText="1"/>
    </xf>
    <xf numFmtId="176" fontId="4" fillId="2" borderId="1" xfId="0" applyNumberFormat="1" applyFont="1" applyFill="1" applyBorder="1" applyAlignment="1">
      <alignment vertical="top"/>
    </xf>
    <xf numFmtId="176" fontId="19" fillId="6" borderId="1" xfId="1" applyNumberFormat="1" applyFont="1" applyFill="1" applyBorder="1" applyAlignment="1" applyProtection="1">
      <alignment horizontal="right" vertical="center" wrapText="1"/>
    </xf>
    <xf numFmtId="176" fontId="6" fillId="4" borderId="1" xfId="0" applyNumberFormat="1" applyFont="1" applyFill="1" applyBorder="1" applyAlignment="1">
      <alignment vertical="center" wrapText="1"/>
    </xf>
    <xf numFmtId="176" fontId="6" fillId="4" borderId="77" xfId="0" applyNumberFormat="1" applyFont="1" applyFill="1" applyBorder="1" applyAlignment="1">
      <alignment vertical="center" wrapText="1"/>
    </xf>
    <xf numFmtId="0" fontId="25" fillId="2" borderId="0" xfId="0" applyFont="1" applyFill="1" applyAlignment="1">
      <alignment horizontal="left" vertical="top" wrapText="1"/>
    </xf>
    <xf numFmtId="0" fontId="30" fillId="0" borderId="1" xfId="0" applyFont="1" applyBorder="1" applyAlignment="1">
      <alignment horizontal="left" vertical="top" wrapText="1"/>
    </xf>
    <xf numFmtId="176" fontId="8" fillId="0" borderId="1" xfId="3" applyNumberFormat="1" applyFont="1" applyBorder="1" applyAlignment="1">
      <alignment vertical="top" wrapText="1"/>
    </xf>
    <xf numFmtId="0" fontId="25" fillId="5" borderId="1" xfId="0" applyFont="1" applyFill="1" applyBorder="1" applyAlignment="1">
      <alignment horizontal="left" vertical="top" wrapText="1"/>
    </xf>
    <xf numFmtId="9" fontId="6" fillId="5" borderId="1" xfId="0" applyNumberFormat="1" applyFont="1" applyFill="1" applyBorder="1" applyAlignment="1">
      <alignment vertical="top" wrapText="1"/>
    </xf>
    <xf numFmtId="0" fontId="32" fillId="5" borderId="1" xfId="0" applyFont="1" applyFill="1" applyBorder="1" applyAlignment="1">
      <alignment horizontal="left" vertical="top" wrapText="1"/>
    </xf>
    <xf numFmtId="0" fontId="4" fillId="2" borderId="1" xfId="0" applyFont="1" applyFill="1" applyBorder="1" applyAlignment="1">
      <alignment horizontal="left" vertical="top"/>
    </xf>
    <xf numFmtId="0" fontId="19" fillId="6" borderId="1" xfId="1" applyFont="1" applyFill="1" applyBorder="1" applyAlignment="1" applyProtection="1">
      <alignment horizontal="left" vertical="center" wrapText="1"/>
    </xf>
    <xf numFmtId="0" fontId="8" fillId="0" borderId="1" xfId="0" applyNumberFormat="1" applyFont="1" applyBorder="1" applyAlignment="1">
      <alignment horizontal="center" vertical="top" wrapText="1"/>
    </xf>
    <xf numFmtId="0" fontId="19" fillId="6" borderId="1" xfId="1" applyFont="1" applyFill="1" applyBorder="1" applyAlignment="1" applyProtection="1">
      <alignment horizontal="left" vertical="top" wrapText="1"/>
    </xf>
    <xf numFmtId="0" fontId="4" fillId="7" borderId="1" xfId="0" applyFont="1" applyFill="1" applyBorder="1" applyAlignment="1">
      <alignment horizontal="left" vertical="top"/>
    </xf>
    <xf numFmtId="0" fontId="4" fillId="8" borderId="1" xfId="0" applyFont="1" applyFill="1" applyBorder="1" applyAlignment="1">
      <alignment horizontal="left" vertical="top"/>
    </xf>
    <xf numFmtId="0" fontId="6" fillId="4" borderId="1" xfId="0" applyFont="1" applyFill="1" applyBorder="1" applyAlignment="1">
      <alignment horizontal="left" vertical="top" wrapText="1"/>
    </xf>
    <xf numFmtId="0" fontId="6" fillId="4" borderId="77" xfId="0" applyFont="1" applyFill="1" applyBorder="1" applyAlignment="1">
      <alignment horizontal="left" vertical="top" wrapText="1"/>
    </xf>
    <xf numFmtId="0" fontId="32" fillId="5" borderId="0" xfId="0" applyFont="1" applyFill="1">
      <alignment vertical="center"/>
    </xf>
    <xf numFmtId="0" fontId="4" fillId="0" borderId="0" xfId="0" applyFont="1">
      <alignment vertical="center"/>
    </xf>
    <xf numFmtId="0" fontId="25" fillId="5" borderId="0" xfId="0" applyFont="1" applyFill="1">
      <alignment vertical="center"/>
    </xf>
    <xf numFmtId="0" fontId="25" fillId="0" borderId="0" xfId="0" applyFont="1" applyAlignment="1">
      <alignment vertical="center" wrapText="1"/>
    </xf>
    <xf numFmtId="0" fontId="4" fillId="0" borderId="0" xfId="0" applyFont="1" applyFill="1">
      <alignment vertical="center"/>
    </xf>
    <xf numFmtId="0" fontId="25" fillId="0" borderId="0" xfId="0" applyFont="1">
      <alignment vertical="center"/>
    </xf>
    <xf numFmtId="0" fontId="6" fillId="0" borderId="0" xfId="0" applyFont="1" applyAlignment="1">
      <alignment vertical="center" wrapText="1"/>
    </xf>
    <xf numFmtId="0" fontId="25" fillId="0" borderId="0" xfId="0" applyFont="1" applyAlignment="1">
      <alignment horizontal="center" vertical="center" wrapText="1"/>
    </xf>
    <xf numFmtId="0" fontId="4" fillId="2" borderId="0" xfId="0" applyFont="1" applyFill="1" applyAlignment="1" applyProtection="1">
      <alignment vertical="top"/>
    </xf>
    <xf numFmtId="0" fontId="18" fillId="2" borderId="0" xfId="0" applyFont="1" applyFill="1" applyBorder="1" applyAlignment="1" applyProtection="1">
      <alignment vertical="top"/>
    </xf>
    <xf numFmtId="0" fontId="24" fillId="2" borderId="78" xfId="0" applyFont="1" applyFill="1" applyBorder="1" applyAlignment="1" applyProtection="1">
      <alignment horizontal="center" vertical="top"/>
    </xf>
    <xf numFmtId="0" fontId="18" fillId="2" borderId="0" xfId="0" applyFont="1" applyFill="1" applyAlignment="1" applyProtection="1">
      <alignment vertical="top"/>
    </xf>
    <xf numFmtId="0" fontId="4" fillId="2" borderId="79" xfId="0" applyFont="1" applyFill="1" applyBorder="1" applyAlignment="1" applyProtection="1">
      <alignment vertical="top"/>
    </xf>
    <xf numFmtId="0" fontId="4" fillId="2" borderId="0" xfId="0" applyFont="1" applyFill="1" applyAlignment="1" applyProtection="1">
      <alignment horizontal="left" vertical="top"/>
    </xf>
    <xf numFmtId="0" fontId="26" fillId="2" borderId="0" xfId="0" applyFont="1" applyFill="1" applyAlignment="1" applyProtection="1">
      <alignment horizontal="left" vertical="top"/>
    </xf>
    <xf numFmtId="0" fontId="4" fillId="2" borderId="0" xfId="0" applyFont="1" applyFill="1" applyAlignment="1" applyProtection="1">
      <alignment horizontal="left" vertical="top" wrapText="1"/>
    </xf>
    <xf numFmtId="0" fontId="4" fillId="2" borderId="0"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xf>
    <xf numFmtId="0" fontId="6" fillId="3" borderId="1" xfId="0" applyFont="1" applyFill="1" applyBorder="1" applyAlignment="1" applyProtection="1">
      <alignment vertical="top" wrapText="1"/>
    </xf>
    <xf numFmtId="0" fontId="6" fillId="5" borderId="1" xfId="0" applyFont="1" applyFill="1" applyBorder="1" applyAlignment="1" applyProtection="1">
      <alignment horizontal="left" vertical="top" wrapText="1"/>
    </xf>
    <xf numFmtId="0" fontId="6" fillId="6" borderId="2" xfId="0" applyFont="1" applyFill="1" applyBorder="1" applyAlignment="1" applyProtection="1">
      <alignment vertical="center"/>
    </xf>
    <xf numFmtId="0" fontId="8" fillId="2" borderId="8" xfId="0" applyFont="1" applyFill="1" applyBorder="1" applyAlignment="1" applyProtection="1">
      <alignment horizontal="left" vertical="center" wrapText="1"/>
    </xf>
    <xf numFmtId="0" fontId="6" fillId="6" borderId="2" xfId="0" applyFont="1" applyFill="1" applyBorder="1" applyAlignment="1" applyProtection="1">
      <alignment vertical="center" wrapText="1"/>
    </xf>
    <xf numFmtId="0" fontId="8" fillId="0" borderId="1" xfId="0" applyFont="1" applyBorder="1" applyAlignment="1" applyProtection="1">
      <alignment vertical="center" wrapText="1"/>
    </xf>
    <xf numFmtId="0" fontId="8" fillId="2" borderId="14" xfId="0" applyFont="1" applyFill="1" applyBorder="1" applyAlignment="1" applyProtection="1">
      <alignment horizontal="left" vertical="center" wrapText="1"/>
    </xf>
    <xf numFmtId="0" fontId="8" fillId="2" borderId="1" xfId="0" applyFont="1" applyFill="1" applyBorder="1" applyAlignment="1" applyProtection="1">
      <alignment vertical="center" wrapText="1"/>
    </xf>
    <xf numFmtId="0" fontId="8" fillId="2" borderId="0" xfId="0" applyFont="1" applyFill="1" applyAlignment="1" applyProtection="1">
      <alignment vertical="top"/>
    </xf>
    <xf numFmtId="0" fontId="8" fillId="2" borderId="12" xfId="0" applyFont="1" applyFill="1" applyBorder="1" applyAlignment="1">
      <alignment vertical="top"/>
    </xf>
    <xf numFmtId="0" fontId="4" fillId="2" borderId="13" xfId="0" applyFont="1" applyFill="1" applyBorder="1" applyAlignment="1">
      <alignment vertical="top"/>
    </xf>
    <xf numFmtId="0" fontId="8" fillId="2" borderId="80" xfId="0" applyFont="1" applyFill="1" applyBorder="1" applyAlignment="1">
      <alignment vertical="top"/>
    </xf>
    <xf numFmtId="0" fontId="4" fillId="2" borderId="81" xfId="0" applyFont="1" applyFill="1" applyBorder="1" applyAlignment="1">
      <alignment vertical="top"/>
    </xf>
    <xf numFmtId="0" fontId="33" fillId="5" borderId="5" xfId="0" applyFont="1" applyFill="1" applyBorder="1" applyAlignment="1">
      <alignment vertical="top"/>
    </xf>
    <xf numFmtId="0" fontId="4" fillId="5" borderId="7" xfId="0" applyFont="1" applyFill="1" applyBorder="1" applyAlignment="1">
      <alignment vertical="top"/>
    </xf>
    <xf numFmtId="0" fontId="4" fillId="5" borderId="6" xfId="0" applyFont="1" applyFill="1" applyBorder="1" applyAlignment="1">
      <alignment vertical="top"/>
    </xf>
    <xf numFmtId="0" fontId="33" fillId="5" borderId="12" xfId="0" applyFont="1" applyFill="1" applyBorder="1" applyAlignment="1">
      <alignment vertical="top"/>
    </xf>
    <xf numFmtId="0" fontId="4" fillId="5" borderId="0" xfId="0" applyFont="1" applyFill="1" applyBorder="1" applyAlignment="1">
      <alignment vertical="top"/>
    </xf>
    <xf numFmtId="0" fontId="4" fillId="5" borderId="13" xfId="0" applyFont="1" applyFill="1" applyBorder="1" applyAlignment="1">
      <alignment vertical="top"/>
    </xf>
    <xf numFmtId="0" fontId="29" fillId="2" borderId="12" xfId="0" applyFont="1" applyFill="1" applyBorder="1" applyAlignment="1">
      <alignment vertical="top"/>
    </xf>
    <xf numFmtId="0" fontId="4" fillId="2" borderId="13" xfId="0" applyFont="1" applyFill="1" applyBorder="1" applyAlignment="1" applyProtection="1">
      <alignment vertical="top"/>
    </xf>
    <xf numFmtId="0" fontId="8" fillId="2" borderId="12" xfId="0" applyFont="1" applyFill="1" applyBorder="1" applyAlignment="1" applyProtection="1">
      <alignment vertical="top"/>
    </xf>
    <xf numFmtId="0" fontId="4" fillId="2" borderId="0" xfId="0" applyFont="1" applyFill="1" applyBorder="1" applyAlignment="1" applyProtection="1">
      <alignment vertical="top"/>
    </xf>
    <xf numFmtId="0" fontId="8" fillId="2" borderId="80" xfId="0" applyFont="1" applyFill="1" applyBorder="1" applyAlignment="1" applyProtection="1">
      <alignment vertical="top"/>
    </xf>
    <xf numFmtId="0" fontId="4" fillId="2" borderId="9" xfId="0" applyFont="1" applyFill="1" applyBorder="1" applyAlignment="1" applyProtection="1">
      <alignment vertical="top"/>
    </xf>
    <xf numFmtId="0" fontId="4" fillId="2" borderId="81" xfId="0" applyFont="1" applyFill="1" applyBorder="1" applyAlignment="1" applyProtection="1">
      <alignment vertical="top"/>
    </xf>
    <xf numFmtId="0" fontId="4" fillId="5" borderId="7" xfId="0" applyFont="1" applyFill="1" applyBorder="1" applyAlignment="1" applyProtection="1">
      <alignment vertical="top"/>
    </xf>
    <xf numFmtId="0" fontId="4" fillId="5" borderId="13" xfId="0" applyFont="1" applyFill="1" applyBorder="1" applyAlignment="1" applyProtection="1">
      <alignment vertical="top"/>
    </xf>
    <xf numFmtId="0" fontId="4" fillId="2" borderId="1" xfId="0" applyFont="1" applyFill="1" applyBorder="1" applyAlignment="1">
      <alignment vertical="top" wrapText="1"/>
    </xf>
    <xf numFmtId="0" fontId="8" fillId="2" borderId="45"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43" xfId="0" applyFont="1" applyFill="1" applyBorder="1" applyAlignment="1">
      <alignment vertical="center" wrapText="1"/>
    </xf>
    <xf numFmtId="0" fontId="6" fillId="4" borderId="36"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7" fillId="0" borderId="0" xfId="1" applyAlignment="1" applyProtection="1">
      <alignment vertical="center"/>
    </xf>
    <xf numFmtId="0" fontId="4" fillId="9" borderId="0" xfId="0" applyFont="1" applyFill="1">
      <alignment vertical="center"/>
    </xf>
    <xf numFmtId="0" fontId="11" fillId="2" borderId="46" xfId="0" applyFont="1" applyFill="1" applyBorder="1" applyAlignment="1">
      <alignment horizontal="left" vertical="center"/>
    </xf>
    <xf numFmtId="0" fontId="12" fillId="2" borderId="66" xfId="1" applyFont="1" applyFill="1" applyBorder="1" applyAlignment="1" applyProtection="1">
      <alignment horizontal="left" vertical="center"/>
    </xf>
    <xf numFmtId="0" fontId="6" fillId="6" borderId="22" xfId="0" applyFont="1" applyFill="1" applyBorder="1" applyAlignment="1">
      <alignment vertical="center" wrapText="1"/>
    </xf>
    <xf numFmtId="0" fontId="19" fillId="0" borderId="74" xfId="1" applyFont="1" applyFill="1" applyBorder="1" applyAlignment="1" applyProtection="1">
      <alignment horizontal="right" vertical="center" wrapText="1"/>
    </xf>
    <xf numFmtId="0" fontId="6" fillId="0" borderId="74" xfId="0" applyFont="1" applyFill="1" applyBorder="1" applyAlignment="1">
      <alignment vertical="top" wrapText="1"/>
    </xf>
    <xf numFmtId="0" fontId="6" fillId="0" borderId="50" xfId="0" applyFont="1" applyFill="1" applyBorder="1" applyAlignment="1">
      <alignment vertical="top" wrapText="1"/>
    </xf>
    <xf numFmtId="0" fontId="6" fillId="0" borderId="74" xfId="0" applyFont="1" applyFill="1" applyBorder="1" applyAlignment="1">
      <alignment horizontal="left" vertical="top" wrapText="1"/>
    </xf>
    <xf numFmtId="0" fontId="6" fillId="3" borderId="37" xfId="0" applyFont="1" applyFill="1" applyBorder="1" applyAlignment="1">
      <alignment vertical="top" wrapText="1"/>
    </xf>
    <xf numFmtId="0" fontId="6" fillId="5" borderId="61" xfId="0" applyFont="1" applyFill="1" applyBorder="1" applyAlignment="1">
      <alignment horizontal="left" vertical="top" wrapText="1"/>
    </xf>
    <xf numFmtId="0" fontId="6" fillId="6" borderId="36" xfId="0" applyFont="1" applyFill="1" applyBorder="1" applyAlignment="1">
      <alignment vertical="center" wrapText="1"/>
    </xf>
    <xf numFmtId="0" fontId="19" fillId="6" borderId="74" xfId="1" applyFont="1" applyFill="1" applyBorder="1" applyAlignment="1" applyProtection="1">
      <alignment horizontal="right" vertical="center" wrapText="1"/>
    </xf>
    <xf numFmtId="0" fontId="8" fillId="2" borderId="37" xfId="1" applyFont="1" applyFill="1" applyBorder="1" applyAlignment="1" applyProtection="1">
      <alignment vertical="center" wrapText="1"/>
    </xf>
    <xf numFmtId="0" fontId="8" fillId="2" borderId="48" xfId="1" applyFont="1" applyFill="1" applyBorder="1" applyAlignment="1" applyProtection="1">
      <alignment vertical="center" wrapText="1"/>
    </xf>
    <xf numFmtId="0" fontId="6" fillId="6" borderId="36" xfId="0" applyFont="1" applyFill="1" applyBorder="1" applyAlignment="1">
      <alignment vertical="center"/>
    </xf>
    <xf numFmtId="0" fontId="8" fillId="2" borderId="61"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left" vertical="center" wrapText="1"/>
      <protection locked="0"/>
    </xf>
    <xf numFmtId="0" fontId="6" fillId="6" borderId="36" xfId="0" applyFont="1" applyFill="1" applyBorder="1" applyAlignment="1">
      <alignment horizontal="left" vertical="center"/>
    </xf>
    <xf numFmtId="0" fontId="8" fillId="2" borderId="20" xfId="0" applyFont="1" applyFill="1" applyBorder="1" applyAlignment="1">
      <alignment vertical="center" wrapText="1"/>
    </xf>
    <xf numFmtId="0" fontId="8" fillId="2" borderId="22" xfId="0" applyFont="1" applyFill="1" applyBorder="1" applyAlignment="1">
      <alignment vertical="center" wrapText="1"/>
    </xf>
    <xf numFmtId="0" fontId="8" fillId="0" borderId="48" xfId="0" applyFont="1" applyBorder="1" applyAlignment="1">
      <alignment vertical="center" wrapText="1"/>
    </xf>
    <xf numFmtId="0" fontId="8" fillId="0" borderId="37" xfId="0" applyFont="1" applyBorder="1" applyAlignment="1">
      <alignment vertical="center" wrapText="1"/>
    </xf>
    <xf numFmtId="0" fontId="8" fillId="2" borderId="61" xfId="1" applyFont="1" applyFill="1" applyBorder="1" applyAlignment="1" applyProtection="1">
      <alignment horizontal="left" vertical="center" wrapText="1"/>
      <protection locked="0"/>
    </xf>
    <xf numFmtId="0" fontId="8" fillId="0" borderId="61" xfId="0" applyFont="1" applyBorder="1" applyAlignment="1" applyProtection="1">
      <alignment horizontal="left" vertical="center" wrapText="1"/>
      <protection locked="0"/>
    </xf>
    <xf numFmtId="0" fontId="8" fillId="2" borderId="83" xfId="0" applyFont="1" applyFill="1" applyBorder="1" applyAlignment="1">
      <alignment vertical="center" wrapText="1"/>
    </xf>
    <xf numFmtId="0" fontId="8" fillId="2" borderId="59" xfId="1" applyFont="1" applyFill="1" applyBorder="1" applyAlignment="1" applyProtection="1">
      <alignment horizontal="left" vertical="center" wrapText="1"/>
      <protection locked="0"/>
    </xf>
    <xf numFmtId="0" fontId="35" fillId="0" borderId="61" xfId="0" applyFont="1" applyBorder="1" applyAlignment="1" applyProtection="1">
      <alignment vertical="center" wrapText="1"/>
      <protection locked="0"/>
    </xf>
    <xf numFmtId="0" fontId="35" fillId="0" borderId="59" xfId="0" applyFont="1" applyBorder="1" applyAlignment="1" applyProtection="1">
      <alignment vertical="center" wrapText="1"/>
      <protection locked="0"/>
    </xf>
    <xf numFmtId="0" fontId="19" fillId="6" borderId="58" xfId="1" applyFont="1" applyFill="1" applyBorder="1" applyAlignment="1" applyProtection="1">
      <alignment horizontal="right" vertical="center" wrapText="1"/>
    </xf>
    <xf numFmtId="0" fontId="6" fillId="4" borderId="84" xfId="0" applyFont="1" applyFill="1" applyBorder="1" applyAlignment="1">
      <alignment horizontal="left" vertical="center" wrapText="1"/>
    </xf>
    <xf numFmtId="0" fontId="6" fillId="4" borderId="63" xfId="0" applyFont="1" applyFill="1" applyBorder="1" applyAlignment="1">
      <alignment vertical="center" wrapText="1"/>
    </xf>
    <xf numFmtId="0" fontId="8" fillId="2" borderId="55" xfId="0" applyFont="1" applyFill="1" applyBorder="1" applyAlignment="1" applyProtection="1">
      <alignment horizontal="left" vertical="center" wrapText="1"/>
      <protection locked="0"/>
    </xf>
    <xf numFmtId="0" fontId="8" fillId="2" borderId="85" xfId="0" applyFont="1" applyFill="1" applyBorder="1" applyAlignment="1">
      <alignment horizontal="left" vertical="center" wrapText="1"/>
    </xf>
    <xf numFmtId="0" fontId="8" fillId="2" borderId="56" xfId="0" applyFont="1" applyFill="1" applyBorder="1" applyAlignment="1" applyProtection="1">
      <alignment horizontal="left" vertical="center" wrapText="1"/>
      <protection locked="0"/>
    </xf>
    <xf numFmtId="0" fontId="6" fillId="6" borderId="36" xfId="0" applyFont="1" applyFill="1" applyBorder="1" applyAlignment="1">
      <alignment horizontal="left" vertical="center" wrapText="1"/>
    </xf>
    <xf numFmtId="0" fontId="35" fillId="0" borderId="58" xfId="0" applyFont="1" applyBorder="1" applyProtection="1">
      <alignment vertical="center"/>
      <protection locked="0"/>
    </xf>
    <xf numFmtId="0" fontId="8" fillId="2" borderId="57" xfId="0" applyFont="1" applyFill="1" applyBorder="1" applyAlignment="1" applyProtection="1">
      <alignment horizontal="left" vertical="center" wrapText="1"/>
      <protection locked="0"/>
    </xf>
    <xf numFmtId="0" fontId="12" fillId="2" borderId="76" xfId="1" applyFont="1" applyFill="1" applyBorder="1" applyAlignment="1" applyProtection="1">
      <alignment horizontal="left" vertical="center"/>
    </xf>
    <xf numFmtId="0" fontId="19" fillId="6" borderId="74" xfId="1" applyFont="1" applyFill="1" applyBorder="1" applyAlignment="1" applyProtection="1">
      <alignment horizontal="right" vertical="top" wrapText="1"/>
    </xf>
    <xf numFmtId="0" fontId="0" fillId="0" borderId="61" xfId="0" applyBorder="1" applyProtection="1">
      <alignment vertical="center"/>
      <protection locked="0"/>
    </xf>
    <xf numFmtId="0" fontId="35" fillId="0" borderId="61" xfId="0" applyFont="1" applyBorder="1" applyProtection="1">
      <alignment vertical="center"/>
      <protection locked="0"/>
    </xf>
    <xf numFmtId="0" fontId="21" fillId="2" borderId="72" xfId="1" applyFont="1" applyFill="1" applyBorder="1" applyAlignment="1" applyProtection="1">
      <alignment horizontal="left" vertical="center" wrapText="1"/>
      <protection locked="0"/>
    </xf>
    <xf numFmtId="0" fontId="23" fillId="2" borderId="72" xfId="1" applyFont="1" applyFill="1" applyBorder="1" applyAlignment="1" applyProtection="1">
      <alignment horizontal="left" vertical="center" wrapText="1"/>
      <protection locked="0"/>
    </xf>
    <xf numFmtId="0" fontId="6" fillId="2" borderId="72" xfId="1" applyFont="1" applyFill="1" applyBorder="1" applyAlignment="1" applyProtection="1">
      <alignment horizontal="left" vertical="center" wrapText="1"/>
      <protection locked="0"/>
    </xf>
    <xf numFmtId="0" fontId="22" fillId="2" borderId="56" xfId="0" applyFont="1" applyFill="1" applyBorder="1" applyAlignment="1" applyProtection="1">
      <alignment horizontal="left" vertical="center" wrapText="1"/>
      <protection locked="0"/>
    </xf>
    <xf numFmtId="0" fontId="6" fillId="2" borderId="59" xfId="1" applyFont="1" applyFill="1" applyBorder="1" applyAlignment="1" applyProtection="1">
      <alignment horizontal="left" vertical="center" wrapText="1"/>
      <protection locked="0"/>
    </xf>
    <xf numFmtId="0" fontId="37" fillId="0" borderId="61" xfId="0" applyFont="1" applyBorder="1" applyProtection="1">
      <alignment vertical="center"/>
      <protection locked="0"/>
    </xf>
    <xf numFmtId="0" fontId="19" fillId="6" borderId="76" xfId="1" applyFont="1" applyFill="1" applyBorder="1" applyAlignment="1" applyProtection="1">
      <alignment horizontal="right" vertical="center" wrapText="1"/>
    </xf>
    <xf numFmtId="0" fontId="8" fillId="0" borderId="37" xfId="2" applyFont="1" applyFill="1" applyBorder="1" applyAlignment="1">
      <alignment vertical="center" wrapText="1"/>
    </xf>
    <xf numFmtId="0" fontId="37" fillId="0" borderId="59" xfId="0" applyFont="1" applyBorder="1" applyProtection="1">
      <alignment vertical="center"/>
      <protection locked="0"/>
    </xf>
    <xf numFmtId="0" fontId="8" fillId="2" borderId="66" xfId="0" applyFont="1" applyFill="1" applyBorder="1" applyAlignment="1">
      <alignment horizontal="left" vertical="center"/>
    </xf>
    <xf numFmtId="0" fontId="8" fillId="2" borderId="45" xfId="0" applyFont="1" applyFill="1" applyBorder="1" applyAlignment="1">
      <alignment vertical="center" wrapText="1"/>
    </xf>
    <xf numFmtId="0" fontId="8" fillId="2" borderId="60" xfId="1" applyFont="1" applyFill="1" applyBorder="1" applyAlignment="1" applyProtection="1">
      <alignment vertical="center" wrapText="1"/>
      <protection locked="0"/>
    </xf>
    <xf numFmtId="0" fontId="8" fillId="2" borderId="39" xfId="0" applyFont="1" applyFill="1" applyBorder="1" applyAlignment="1">
      <alignment vertical="center" wrapText="1"/>
    </xf>
    <xf numFmtId="0" fontId="8" fillId="2" borderId="55" xfId="1" applyFont="1" applyFill="1" applyBorder="1" applyAlignment="1" applyProtection="1">
      <alignment vertical="center" wrapText="1"/>
      <protection locked="0"/>
    </xf>
    <xf numFmtId="0" fontId="6" fillId="4" borderId="74" xfId="0" applyFont="1" applyFill="1" applyBorder="1" applyAlignment="1">
      <alignment vertical="center" wrapText="1"/>
    </xf>
    <xf numFmtId="0" fontId="6" fillId="4" borderId="86" xfId="0" applyFont="1" applyFill="1" applyBorder="1" applyAlignment="1">
      <alignment vertical="center" wrapText="1"/>
    </xf>
    <xf numFmtId="0" fontId="19" fillId="4" borderId="58" xfId="1" applyFont="1" applyFill="1" applyBorder="1" applyAlignment="1" applyProtection="1">
      <alignment horizontal="right" vertical="center" wrapText="1"/>
    </xf>
    <xf numFmtId="0" fontId="19" fillId="4" borderId="87" xfId="1" applyFont="1" applyFill="1" applyBorder="1" applyAlignment="1" applyProtection="1">
      <alignment horizontal="right" vertical="center" wrapText="1"/>
    </xf>
    <xf numFmtId="0" fontId="6" fillId="4" borderId="36" xfId="0" applyFont="1" applyFill="1" applyBorder="1" applyAlignment="1">
      <alignment vertical="center" wrapText="1"/>
    </xf>
    <xf numFmtId="0" fontId="19" fillId="4" borderId="74" xfId="1" applyFont="1" applyFill="1" applyBorder="1" applyAlignment="1" applyProtection="1">
      <alignment horizontal="right" vertical="center" wrapText="1"/>
    </xf>
    <xf numFmtId="0" fontId="6" fillId="4" borderId="23" xfId="0" applyFont="1" applyFill="1" applyBorder="1" applyAlignment="1">
      <alignment vertical="center" wrapText="1"/>
    </xf>
    <xf numFmtId="0" fontId="6" fillId="4" borderId="58" xfId="0" applyFont="1" applyFill="1" applyBorder="1" applyAlignment="1">
      <alignment vertical="center" wrapText="1"/>
    </xf>
    <xf numFmtId="0" fontId="8" fillId="2" borderId="59" xfId="1" applyFont="1" applyFill="1" applyBorder="1" applyAlignment="1" applyProtection="1">
      <alignment vertical="center" wrapText="1"/>
      <protection locked="0"/>
    </xf>
    <xf numFmtId="0" fontId="6" fillId="3" borderId="49" xfId="0" applyFont="1" applyFill="1" applyBorder="1" applyAlignment="1">
      <alignment vertical="top" wrapText="1"/>
    </xf>
    <xf numFmtId="0" fontId="8" fillId="0" borderId="43" xfId="2" applyFont="1" applyFill="1" applyBorder="1" applyAlignment="1">
      <alignment vertical="center" wrapText="1"/>
    </xf>
    <xf numFmtId="0" fontId="8" fillId="2" borderId="56" xfId="0" applyFont="1" applyFill="1" applyBorder="1" applyAlignment="1" applyProtection="1">
      <alignment vertical="center" wrapText="1"/>
      <protection locked="0"/>
    </xf>
    <xf numFmtId="0" fontId="6" fillId="4" borderId="84" xfId="0" applyFont="1" applyFill="1" applyBorder="1" applyAlignment="1">
      <alignment vertical="center" wrapText="1"/>
    </xf>
    <xf numFmtId="0" fontId="19" fillId="4" borderId="75" xfId="1" applyFont="1" applyFill="1" applyBorder="1" applyAlignment="1" applyProtection="1">
      <alignment horizontal="right" vertical="center" wrapText="1"/>
    </xf>
    <xf numFmtId="0" fontId="6" fillId="4" borderId="22" xfId="0" applyFont="1" applyFill="1" applyBorder="1" applyAlignment="1">
      <alignment vertical="center" wrapText="1"/>
    </xf>
    <xf numFmtId="0" fontId="8" fillId="0" borderId="39" xfId="2" applyFont="1" applyFill="1" applyBorder="1" applyAlignment="1">
      <alignment vertical="center" wrapText="1"/>
    </xf>
    <xf numFmtId="0" fontId="8" fillId="2" borderId="55" xfId="0" applyFont="1" applyFill="1" applyBorder="1" applyAlignment="1" applyProtection="1">
      <alignment vertical="center" wrapText="1"/>
      <protection locked="0"/>
    </xf>
    <xf numFmtId="0" fontId="8" fillId="2" borderId="61" xfId="0" applyFont="1" applyFill="1" applyBorder="1" applyAlignment="1" applyProtection="1">
      <alignment vertical="center" wrapText="1"/>
      <protection locked="0"/>
    </xf>
    <xf numFmtId="0" fontId="36" fillId="0" borderId="61" xfId="0" applyFont="1" applyBorder="1" applyProtection="1">
      <alignment vertical="center"/>
      <protection locked="0"/>
    </xf>
    <xf numFmtId="0" fontId="8" fillId="0" borderId="48" xfId="2" applyFont="1" applyFill="1" applyBorder="1" applyAlignment="1">
      <alignment vertical="center" wrapText="1"/>
    </xf>
    <xf numFmtId="0" fontId="36" fillId="0" borderId="59" xfId="0" applyFont="1" applyBorder="1" applyProtection="1">
      <alignment vertical="center"/>
      <protection locked="0"/>
    </xf>
    <xf numFmtId="0" fontId="8" fillId="0" borderId="0" xfId="1" applyNumberFormat="1" applyFont="1" applyAlignment="1" applyProtection="1">
      <alignment horizontal="left" vertical="center"/>
    </xf>
    <xf numFmtId="0" fontId="29" fillId="2" borderId="0" xfId="0" applyFont="1" applyFill="1" applyAlignment="1">
      <alignment horizontal="left" vertical="top" wrapText="1"/>
    </xf>
    <xf numFmtId="0" fontId="2"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0" xfId="0" applyFont="1" applyFill="1" applyAlignment="1">
      <alignment horizontal="left" vertical="top" wrapText="1"/>
    </xf>
    <xf numFmtId="0" fontId="2" fillId="2" borderId="8" xfId="0" applyFont="1" applyFill="1" applyBorder="1" applyAlignment="1">
      <alignment horizontal="left" vertical="center"/>
    </xf>
    <xf numFmtId="0" fontId="4" fillId="2" borderId="1" xfId="0" applyFont="1" applyFill="1" applyBorder="1" applyAlignment="1">
      <alignment horizontal="left" vertical="center"/>
    </xf>
    <xf numFmtId="0" fontId="4" fillId="2" borderId="0" xfId="0" applyFont="1" applyFill="1" applyAlignment="1">
      <alignment horizontal="left" wrapText="1"/>
    </xf>
    <xf numFmtId="0" fontId="4" fillId="2" borderId="1" xfId="0" applyFont="1" applyFill="1" applyBorder="1" applyAlignment="1" applyProtection="1">
      <alignment horizontal="left" vertical="center"/>
    </xf>
    <xf numFmtId="0" fontId="4" fillId="2" borderId="12" xfId="0" applyFont="1" applyFill="1" applyBorder="1" applyAlignment="1" applyProtection="1">
      <alignment horizontal="left" vertical="top" wrapText="1"/>
    </xf>
    <xf numFmtId="0" fontId="4" fillId="2" borderId="0" xfId="0" applyFont="1" applyFill="1" applyAlignment="1" applyProtection="1">
      <alignment horizontal="left" vertical="top" wrapText="1"/>
    </xf>
    <xf numFmtId="0" fontId="4" fillId="2" borderId="0" xfId="0" applyFont="1" applyFill="1" applyAlignment="1" applyProtection="1">
      <alignment horizontal="left" wrapText="1"/>
    </xf>
    <xf numFmtId="0" fontId="29" fillId="2" borderId="0" xfId="0" applyFont="1" applyFill="1" applyAlignment="1" applyProtection="1">
      <alignment horizontal="left" vertical="top" wrapText="1"/>
    </xf>
    <xf numFmtId="0" fontId="2" fillId="2" borderId="1"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xf>
    <xf numFmtId="0" fontId="8" fillId="2" borderId="72" xfId="0" applyFont="1" applyFill="1" applyBorder="1" applyAlignment="1" applyProtection="1">
      <alignment horizontal="left" vertical="top" wrapText="1"/>
      <protection locked="0"/>
    </xf>
    <xf numFmtId="0" fontId="8" fillId="2" borderId="69" xfId="0" applyFont="1" applyFill="1" applyBorder="1" applyAlignment="1" applyProtection="1">
      <alignment horizontal="left" vertical="top" wrapText="1"/>
      <protection locked="0"/>
    </xf>
    <xf numFmtId="0" fontId="8" fillId="2" borderId="73" xfId="0" applyFont="1" applyFill="1" applyBorder="1" applyAlignment="1" applyProtection="1">
      <alignment horizontal="left" vertical="top" wrapText="1"/>
      <protection locked="0"/>
    </xf>
    <xf numFmtId="0" fontId="6" fillId="2" borderId="72" xfId="0" applyFont="1" applyFill="1" applyBorder="1" applyAlignment="1" applyProtection="1">
      <alignment horizontal="left" vertical="top" wrapText="1"/>
      <protection locked="0"/>
    </xf>
    <xf numFmtId="0" fontId="6" fillId="2" borderId="67" xfId="0" applyFont="1" applyFill="1" applyBorder="1" applyAlignment="1" applyProtection="1">
      <alignment horizontal="left" vertical="top" wrapText="1"/>
      <protection locked="0"/>
    </xf>
    <xf numFmtId="0" fontId="25" fillId="5" borderId="1" xfId="0" applyFont="1" applyFill="1" applyBorder="1" applyAlignment="1">
      <alignment horizontal="center" vertical="top"/>
    </xf>
    <xf numFmtId="0" fontId="2" fillId="2" borderId="1" xfId="0" applyFont="1" applyFill="1" applyBorder="1" applyAlignment="1">
      <alignment horizontal="left" vertical="center"/>
    </xf>
    <xf numFmtId="0" fontId="4" fillId="2" borderId="0" xfId="0" applyFont="1" applyFill="1" applyBorder="1" applyAlignment="1">
      <alignment horizontal="center" vertical="top"/>
    </xf>
    <xf numFmtId="0" fontId="4" fillId="2" borderId="0" xfId="0" applyFont="1" applyFill="1" applyAlignment="1">
      <alignment horizontal="center" vertical="top"/>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5" fillId="2" borderId="1" xfId="0" applyFont="1" applyFill="1" applyBorder="1" applyAlignment="1">
      <alignment horizontal="left" vertical="top" wrapText="1"/>
    </xf>
    <xf numFmtId="0" fontId="25" fillId="2" borderId="1" xfId="0" applyFont="1" applyFill="1" applyBorder="1" applyAlignment="1">
      <alignment horizontal="left" vertical="top"/>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wrapText="1"/>
    </xf>
    <xf numFmtId="0" fontId="6" fillId="4" borderId="23" xfId="0" applyFont="1" applyFill="1" applyBorder="1" applyAlignment="1">
      <alignment horizontal="left" vertical="center" wrapText="1"/>
    </xf>
    <xf numFmtId="0" fontId="6" fillId="4" borderId="58" xfId="0" applyFont="1" applyFill="1" applyBorder="1" applyAlignment="1">
      <alignment horizontal="left" vertical="center" wrapText="1"/>
    </xf>
    <xf numFmtId="0" fontId="6" fillId="4" borderId="86" xfId="0" applyFont="1" applyFill="1" applyBorder="1" applyAlignment="1">
      <alignment horizontal="left" vertical="center" wrapText="1"/>
    </xf>
    <xf numFmtId="0" fontId="6" fillId="4" borderId="87" xfId="0" applyFont="1" applyFill="1" applyBorder="1" applyAlignment="1">
      <alignment horizontal="left" vertical="center" wrapText="1"/>
    </xf>
    <xf numFmtId="0" fontId="6" fillId="4" borderId="36" xfId="0" applyFont="1" applyFill="1" applyBorder="1" applyAlignment="1">
      <alignment horizontal="left" vertical="center" wrapText="1"/>
    </xf>
    <xf numFmtId="0" fontId="6" fillId="4" borderId="74" xfId="0" applyFont="1" applyFill="1" applyBorder="1" applyAlignment="1">
      <alignment horizontal="left" vertical="center" wrapText="1"/>
    </xf>
    <xf numFmtId="0" fontId="4" fillId="5" borderId="0" xfId="0" applyFont="1" applyFill="1" applyAlignment="1">
      <alignment horizontal="left" vertical="top" wrapText="1"/>
    </xf>
    <xf numFmtId="0" fontId="4" fillId="5" borderId="9" xfId="0" applyFont="1" applyFill="1" applyBorder="1" applyAlignment="1">
      <alignment horizontal="left" vertical="top" wrapText="1"/>
    </xf>
    <xf numFmtId="0" fontId="8" fillId="2" borderId="1" xfId="0" applyFont="1" applyFill="1" applyBorder="1" applyAlignment="1">
      <alignment horizontal="left" vertical="center" wrapText="1"/>
    </xf>
    <xf numFmtId="0" fontId="4" fillId="2" borderId="8" xfId="0" applyFont="1" applyFill="1" applyBorder="1" applyAlignment="1">
      <alignment horizontal="center" vertical="top"/>
    </xf>
    <xf numFmtId="0" fontId="4" fillId="2" borderId="11" xfId="0" applyFont="1" applyFill="1" applyBorder="1" applyAlignment="1">
      <alignment horizontal="center" vertical="top"/>
    </xf>
    <xf numFmtId="0" fontId="4" fillId="2" borderId="8" xfId="0" applyFont="1" applyFill="1" applyBorder="1" applyAlignment="1">
      <alignment horizontal="left" vertical="top"/>
    </xf>
    <xf numFmtId="0" fontId="4" fillId="2" borderId="11" xfId="0" applyFont="1" applyFill="1" applyBorder="1" applyAlignment="1">
      <alignment horizontal="left" vertical="top"/>
    </xf>
    <xf numFmtId="176" fontId="4" fillId="2" borderId="8" xfId="0" applyNumberFormat="1" applyFont="1" applyFill="1" applyBorder="1" applyAlignment="1">
      <alignment horizontal="right" vertical="top"/>
    </xf>
    <xf numFmtId="176" fontId="4" fillId="2" borderId="11" xfId="0" applyNumberFormat="1" applyFont="1" applyFill="1" applyBorder="1" applyAlignment="1">
      <alignment horizontal="right" vertical="top"/>
    </xf>
    <xf numFmtId="0" fontId="6" fillId="4" borderId="20" xfId="0" applyFont="1" applyFill="1" applyBorder="1" applyAlignment="1">
      <alignment horizontal="left" vertical="center" wrapText="1"/>
    </xf>
    <xf numFmtId="0" fontId="6" fillId="4" borderId="72" xfId="0" applyFont="1" applyFill="1" applyBorder="1" applyAlignment="1">
      <alignment horizontal="left" vertical="center" wrapText="1"/>
    </xf>
    <xf numFmtId="0" fontId="10" fillId="2" borderId="0" xfId="0" applyFont="1" applyFill="1" applyAlignment="1">
      <alignment horizontal="left" vertical="center" wrapText="1"/>
    </xf>
    <xf numFmtId="0" fontId="8" fillId="5" borderId="0" xfId="0" applyFont="1" applyFill="1" applyAlignment="1">
      <alignment horizontal="left" vertical="top" wrapText="1"/>
    </xf>
    <xf numFmtId="0" fontId="8" fillId="5" borderId="9" xfId="0" applyFont="1" applyFill="1" applyBorder="1" applyAlignment="1">
      <alignment horizontal="left" vertical="top"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49"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8" fillId="0" borderId="21" xfId="0" applyFont="1" applyBorder="1" applyAlignment="1">
      <alignment horizontal="left" vertical="center" wrapText="1"/>
    </xf>
    <xf numFmtId="0" fontId="8" fillId="0" borderId="31" xfId="0" applyFont="1" applyBorder="1" applyAlignment="1">
      <alignment horizontal="left" vertical="center" wrapText="1"/>
    </xf>
    <xf numFmtId="0" fontId="8" fillId="0" borderId="1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5" xfId="0" applyFont="1" applyBorder="1" applyAlignment="1">
      <alignment horizontal="left" vertical="center" wrapText="1"/>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6" fillId="6" borderId="44" xfId="0" applyFont="1" applyFill="1" applyBorder="1" applyAlignment="1">
      <alignment horizontal="left" vertical="top" wrapText="1"/>
    </xf>
    <xf numFmtId="0" fontId="6" fillId="6" borderId="34" xfId="0" applyFont="1" applyFill="1" applyBorder="1" applyAlignment="1">
      <alignment horizontal="left" vertical="top" wrapText="1"/>
    </xf>
    <xf numFmtId="0" fontId="6" fillId="6" borderId="71" xfId="0" applyFont="1" applyFill="1" applyBorder="1" applyAlignment="1">
      <alignment horizontal="left" vertical="top" wrapText="1"/>
    </xf>
    <xf numFmtId="0" fontId="8" fillId="6" borderId="34" xfId="0" applyFont="1" applyFill="1" applyBorder="1" applyAlignment="1">
      <alignment horizontal="left" vertical="top" wrapText="1"/>
    </xf>
    <xf numFmtId="0" fontId="8" fillId="6" borderId="71" xfId="0" applyFont="1" applyFill="1" applyBorder="1" applyAlignment="1">
      <alignment horizontal="left" vertical="top" wrapText="1"/>
    </xf>
    <xf numFmtId="0" fontId="8" fillId="2" borderId="45"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11"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6" fillId="5" borderId="24" xfId="0" applyFont="1" applyFill="1" applyBorder="1" applyAlignment="1">
      <alignment horizontal="left" vertical="center" wrapText="1"/>
    </xf>
    <xf numFmtId="0" fontId="6" fillId="5" borderId="38" xfId="0" applyFont="1" applyFill="1" applyBorder="1" applyAlignment="1">
      <alignment horizontal="left" vertical="center" wrapText="1"/>
    </xf>
    <xf numFmtId="0" fontId="6" fillId="5" borderId="62" xfId="0" applyFont="1" applyFill="1" applyBorder="1" applyAlignment="1">
      <alignment horizontal="left" vertical="center" wrapText="1"/>
    </xf>
    <xf numFmtId="0" fontId="6" fillId="6" borderId="46" xfId="0" applyFont="1" applyFill="1" applyBorder="1" applyAlignment="1">
      <alignment horizontal="left" vertical="center" wrapText="1"/>
    </xf>
    <xf numFmtId="0" fontId="6" fillId="6" borderId="47" xfId="0" applyFont="1" applyFill="1" applyBorder="1" applyAlignment="1">
      <alignment horizontal="left" vertical="center" wrapText="1"/>
    </xf>
    <xf numFmtId="0" fontId="6" fillId="6" borderId="66" xfId="0" applyFont="1" applyFill="1" applyBorder="1" applyAlignment="1">
      <alignment horizontal="left"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6"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6" fillId="4" borderId="29" xfId="0" applyFont="1" applyFill="1" applyBorder="1" applyAlignment="1">
      <alignment horizontal="left" vertical="center" wrapText="1"/>
    </xf>
    <xf numFmtId="0" fontId="6" fillId="4" borderId="30" xfId="0" applyFont="1" applyFill="1" applyBorder="1" applyAlignment="1">
      <alignment horizontal="left" vertical="center" wrapText="1"/>
    </xf>
    <xf numFmtId="0" fontId="6" fillId="4" borderId="70" xfId="0" applyFont="1" applyFill="1" applyBorder="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52"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6" fillId="5" borderId="28" xfId="0" applyFont="1" applyFill="1" applyBorder="1" applyAlignment="1">
      <alignment horizontal="left" vertical="center" wrapText="1"/>
    </xf>
    <xf numFmtId="0" fontId="6" fillId="5" borderId="52" xfId="0" applyFont="1" applyFill="1" applyBorder="1" applyAlignment="1">
      <alignment horizontal="left" vertical="center" wrapText="1"/>
    </xf>
    <xf numFmtId="0" fontId="8" fillId="2" borderId="16" xfId="0" applyNumberFormat="1" applyFont="1" applyFill="1" applyBorder="1" applyAlignment="1">
      <alignment horizontal="center" vertical="center" wrapText="1"/>
    </xf>
    <xf numFmtId="0" fontId="6" fillId="6" borderId="18"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53" xfId="0" applyFont="1" applyFill="1" applyBorder="1" applyAlignment="1">
      <alignment horizontal="left" vertical="center" wrapText="1"/>
    </xf>
    <xf numFmtId="0" fontId="8" fillId="2" borderId="20" xfId="1" applyFont="1" applyFill="1" applyBorder="1" applyAlignment="1" applyProtection="1">
      <alignment horizontal="left" vertical="center" wrapText="1"/>
    </xf>
    <xf numFmtId="0" fontId="8" fillId="2" borderId="21" xfId="1" applyFont="1" applyFill="1" applyBorder="1" applyAlignment="1" applyProtection="1">
      <alignment horizontal="left" vertical="center" wrapText="1"/>
    </xf>
    <xf numFmtId="0" fontId="8" fillId="2" borderId="49" xfId="1" applyFont="1" applyFill="1" applyBorder="1" applyAlignment="1" applyProtection="1">
      <alignment horizontal="left" vertical="center" wrapText="1"/>
    </xf>
    <xf numFmtId="0" fontId="6" fillId="6" borderId="23"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58" xfId="0" applyFont="1" applyFill="1" applyBorder="1" applyAlignment="1">
      <alignment horizontal="left" vertical="center" wrapText="1"/>
    </xf>
    <xf numFmtId="0" fontId="8" fillId="2" borderId="31" xfId="1" applyFont="1" applyFill="1" applyBorder="1" applyAlignment="1" applyProtection="1">
      <alignment horizontal="left" vertical="center" wrapText="1"/>
    </xf>
    <xf numFmtId="0" fontId="8" fillId="2" borderId="22"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6" fillId="6" borderId="46" xfId="0" applyFont="1" applyFill="1" applyBorder="1" applyAlignment="1">
      <alignment horizontal="left" vertical="center"/>
    </xf>
    <xf numFmtId="0" fontId="6" fillId="6" borderId="47" xfId="0" applyFont="1" applyFill="1" applyBorder="1" applyAlignment="1">
      <alignment horizontal="left" vertical="center"/>
    </xf>
    <xf numFmtId="0" fontId="6" fillId="6" borderId="66" xfId="0" applyFont="1" applyFill="1" applyBorder="1" applyAlignment="1">
      <alignment horizontal="left" vertical="center"/>
    </xf>
    <xf numFmtId="0" fontId="8" fillId="2" borderId="42" xfId="0" applyFont="1" applyFill="1" applyBorder="1" applyAlignment="1">
      <alignment horizontal="left" vertical="center" wrapText="1"/>
    </xf>
    <xf numFmtId="0" fontId="8" fillId="2" borderId="43" xfId="0" applyFont="1" applyFill="1" applyBorder="1" applyAlignment="1">
      <alignment horizontal="left" vertical="center" wrapText="1"/>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17"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6" fillId="5" borderId="32" xfId="0" applyFont="1" applyFill="1" applyBorder="1" applyAlignment="1">
      <alignment horizontal="left" vertical="center" wrapText="1"/>
    </xf>
    <xf numFmtId="0" fontId="6" fillId="5" borderId="33" xfId="0" applyFont="1" applyFill="1" applyBorder="1" applyAlignment="1">
      <alignment horizontal="left" vertical="center" wrapText="1"/>
    </xf>
    <xf numFmtId="0" fontId="6" fillId="5" borderId="51" xfId="0" applyFont="1" applyFill="1" applyBorder="1" applyAlignment="1">
      <alignment horizontal="left" vertical="center" wrapText="1"/>
    </xf>
    <xf numFmtId="0" fontId="6" fillId="4" borderId="37"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61"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49"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1" xfId="0" applyFont="1" applyFill="1" applyBorder="1" applyAlignment="1">
      <alignment horizontal="left" vertical="center" wrapText="1"/>
    </xf>
    <xf numFmtId="0" fontId="8" fillId="0" borderId="25" xfId="0" applyFont="1" applyFill="1" applyBorder="1" applyAlignment="1">
      <alignment horizontal="center" vertical="center" wrapText="1"/>
    </xf>
    <xf numFmtId="0" fontId="8" fillId="0" borderId="25" xfId="0" applyFont="1" applyFill="1" applyBorder="1" applyAlignment="1">
      <alignment horizontal="center" vertical="center"/>
    </xf>
    <xf numFmtId="0" fontId="6" fillId="4" borderId="49"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73"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4" xfId="0" applyFont="1" applyFill="1" applyBorder="1" applyAlignment="1">
      <alignment horizontal="center" vertical="center"/>
    </xf>
    <xf numFmtId="0" fontId="6" fillId="4" borderId="3" xfId="0" applyFont="1" applyFill="1" applyBorder="1" applyAlignment="1">
      <alignment horizontal="left" vertical="center" wrapText="1"/>
    </xf>
    <xf numFmtId="0" fontId="6" fillId="4" borderId="21"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69" xfId="0" applyFont="1" applyFill="1" applyBorder="1" applyAlignment="1">
      <alignment horizontal="left" vertical="center" wrapText="1"/>
    </xf>
    <xf numFmtId="0" fontId="6" fillId="6" borderId="44" xfId="0" applyFont="1" applyFill="1" applyBorder="1" applyAlignment="1">
      <alignment horizontal="left" vertical="center"/>
    </xf>
    <xf numFmtId="0" fontId="6" fillId="6" borderId="34" xfId="0" applyFont="1" applyFill="1" applyBorder="1" applyAlignment="1">
      <alignment horizontal="left" vertical="center"/>
    </xf>
    <xf numFmtId="0" fontId="6" fillId="6" borderId="71" xfId="0" applyFont="1" applyFill="1" applyBorder="1" applyAlignment="1">
      <alignment horizontal="left" vertical="center"/>
    </xf>
    <xf numFmtId="0" fontId="6" fillId="4" borderId="22"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76" xfId="0" applyFont="1" applyFill="1" applyBorder="1" applyAlignment="1">
      <alignment horizontal="left" vertical="center" wrapText="1"/>
    </xf>
    <xf numFmtId="0" fontId="8" fillId="2" borderId="42" xfId="0" applyFont="1" applyFill="1" applyBorder="1" applyAlignment="1">
      <alignment vertical="center" wrapText="1"/>
    </xf>
    <xf numFmtId="0" fontId="8" fillId="2" borderId="43" xfId="0" applyFont="1" applyFill="1" applyBorder="1" applyAlignment="1">
      <alignment vertical="center" wrapText="1"/>
    </xf>
    <xf numFmtId="0" fontId="8" fillId="0" borderId="1" xfId="0" applyFont="1" applyBorder="1" applyAlignment="1">
      <alignment horizontal="center" vertical="center" wrapText="1"/>
    </xf>
    <xf numFmtId="0" fontId="8" fillId="0" borderId="35" xfId="0" applyFont="1" applyBorder="1" applyAlignment="1">
      <alignment horizontal="center" vertical="center" wrapText="1"/>
    </xf>
    <xf numFmtId="0" fontId="6" fillId="5" borderId="31" xfId="0" applyFont="1" applyFill="1" applyBorder="1" applyAlignment="1">
      <alignment horizontal="left" vertical="center" wrapText="1"/>
    </xf>
    <xf numFmtId="0" fontId="6" fillId="5" borderId="25" xfId="0" applyFont="1" applyFill="1" applyBorder="1" applyAlignment="1">
      <alignment horizontal="left" vertical="center" wrapText="1"/>
    </xf>
    <xf numFmtId="0" fontId="6" fillId="5" borderId="67" xfId="0" applyFont="1" applyFill="1" applyBorder="1" applyAlignment="1">
      <alignment horizontal="left" vertical="center" wrapText="1"/>
    </xf>
    <xf numFmtId="0" fontId="6" fillId="6" borderId="82" xfId="0" applyFont="1" applyFill="1" applyBorder="1" applyAlignment="1" applyProtection="1">
      <alignment vertical="top" wrapText="1"/>
      <protection locked="0"/>
    </xf>
  </cellXfs>
  <cellStyles count="4">
    <cellStyle name="Hyperlink" xfId="1" builtinId="8"/>
    <cellStyle name="Normal" xfId="0" builtinId="0"/>
    <cellStyle name="Percent" xfId="3" builtinId="5"/>
    <cellStyle name="一般 2" xfId="2"/>
  </cellStyles>
  <dxfs count="2">
    <dxf>
      <font>
        <color rgb="FF00B050"/>
      </font>
    </dxf>
    <dxf>
      <font>
        <color rgb="FFFF0000"/>
      </font>
    </dxf>
  </dxfs>
  <tableStyles count="0" defaultTableStyle="TableStyleMedium9" defaultPivotStyle="PivotStyleLight16"/>
  <colors>
    <mruColors>
      <color rgb="FF8BDEFF"/>
      <color rgb="FFFFFF00"/>
      <color rgb="FFFF6600"/>
      <color rgb="FF0000FF"/>
      <color rgb="FFEDE5F7"/>
      <color rgb="FFCCFF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2.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4.png"/><Relationship Id="rId1" Type="http://schemas.openxmlformats.org/officeDocument/2006/relationships/image" Target="../media/image2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6.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editAs="oneCell">
    <xdr:from>
      <xdr:col>0</xdr:col>
      <xdr:colOff>4913955</xdr:colOff>
      <xdr:row>77</xdr:row>
      <xdr:rowOff>95250</xdr:rowOff>
    </xdr:from>
    <xdr:to>
      <xdr:col>1</xdr:col>
      <xdr:colOff>4838700</xdr:colOff>
      <xdr:row>82</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913955" y="14859000"/>
          <a:ext cx="5573070" cy="904875"/>
        </a:xfrm>
        <a:prstGeom prst="rect">
          <a:avLst/>
        </a:prstGeom>
      </xdr:spPr>
    </xdr:pic>
    <xdr:clientData/>
  </xdr:twoCellAnchor>
  <xdr:twoCellAnchor editAs="oneCell">
    <xdr:from>
      <xdr:col>0</xdr:col>
      <xdr:colOff>122463</xdr:colOff>
      <xdr:row>74</xdr:row>
      <xdr:rowOff>140308</xdr:rowOff>
    </xdr:from>
    <xdr:to>
      <xdr:col>0</xdr:col>
      <xdr:colOff>4745775</xdr:colOff>
      <xdr:row>78</xdr:row>
      <xdr:rowOff>171449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2463" y="14361133"/>
          <a:ext cx="4623312" cy="755041"/>
        </a:xfrm>
        <a:prstGeom prst="rect">
          <a:avLst/>
        </a:prstGeom>
      </xdr:spPr>
    </xdr:pic>
    <xdr:clientData/>
  </xdr:twoCellAnchor>
  <xdr:twoCellAnchor editAs="oneCell">
    <xdr:from>
      <xdr:col>0</xdr:col>
      <xdr:colOff>127907</xdr:colOff>
      <xdr:row>61</xdr:row>
      <xdr:rowOff>63768</xdr:rowOff>
    </xdr:from>
    <xdr:to>
      <xdr:col>0</xdr:col>
      <xdr:colOff>4743450</xdr:colOff>
      <xdr:row>74</xdr:row>
      <xdr:rowOff>144347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27907" y="11931918"/>
          <a:ext cx="4615543" cy="2433254"/>
        </a:xfrm>
        <a:prstGeom prst="rect">
          <a:avLst/>
        </a:prstGeom>
      </xdr:spPr>
    </xdr:pic>
    <xdr:clientData/>
  </xdr:twoCellAnchor>
  <xdr:twoCellAnchor editAs="oneCell">
    <xdr:from>
      <xdr:col>0</xdr:col>
      <xdr:colOff>4914901</xdr:colOff>
      <xdr:row>61</xdr:row>
      <xdr:rowOff>93888</xdr:rowOff>
    </xdr:from>
    <xdr:to>
      <xdr:col>1</xdr:col>
      <xdr:colOff>4838700</xdr:colOff>
      <xdr:row>77</xdr:row>
      <xdr:rowOff>95469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4914901" y="11962038"/>
          <a:ext cx="5572124" cy="2897181"/>
        </a:xfrm>
        <a:prstGeom prst="rect">
          <a:avLst/>
        </a:prstGeom>
      </xdr:spPr>
    </xdr:pic>
    <xdr:clientData/>
  </xdr:twoCellAnchor>
  <xdr:twoCellAnchor editAs="oneCell">
    <xdr:from>
      <xdr:col>1</xdr:col>
      <xdr:colOff>4920342</xdr:colOff>
      <xdr:row>61</xdr:row>
      <xdr:rowOff>90262</xdr:rowOff>
    </xdr:from>
    <xdr:to>
      <xdr:col>9</xdr:col>
      <xdr:colOff>39312</xdr:colOff>
      <xdr:row>82</xdr:row>
      <xdr:rowOff>1301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10568667" y="11958412"/>
          <a:ext cx="5282145" cy="3711514"/>
        </a:xfrm>
        <a:prstGeom prst="rect">
          <a:avLst/>
        </a:prstGeom>
      </xdr:spPr>
    </xdr:pic>
    <xdr:clientData/>
  </xdr:twoCellAnchor>
  <xdr:twoCellAnchor editAs="oneCell">
    <xdr:from>
      <xdr:col>0</xdr:col>
      <xdr:colOff>114300</xdr:colOff>
      <xdr:row>79</xdr:row>
      <xdr:rowOff>8771</xdr:rowOff>
    </xdr:from>
    <xdr:to>
      <xdr:col>0</xdr:col>
      <xdr:colOff>4752975</xdr:colOff>
      <xdr:row>104</xdr:row>
      <xdr:rowOff>94670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114300" y="15134471"/>
          <a:ext cx="4638675" cy="4610274"/>
        </a:xfrm>
        <a:prstGeom prst="rect">
          <a:avLst/>
        </a:prstGeom>
      </xdr:spPr>
    </xdr:pic>
    <xdr:clientData/>
  </xdr:twoCellAnchor>
  <xdr:twoCellAnchor editAs="oneCell">
    <xdr:from>
      <xdr:col>0</xdr:col>
      <xdr:colOff>4933950</xdr:colOff>
      <xdr:row>82</xdr:row>
      <xdr:rowOff>114300</xdr:rowOff>
    </xdr:from>
    <xdr:to>
      <xdr:col>1</xdr:col>
      <xdr:colOff>4808768</xdr:colOff>
      <xdr:row>104</xdr:row>
      <xdr:rowOff>113712</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a:stretch>
          <a:fillRect/>
        </a:stretch>
      </xdr:blipFill>
      <xdr:spPr>
        <a:xfrm>
          <a:off x="4933950" y="15782925"/>
          <a:ext cx="5523143" cy="3980862"/>
        </a:xfrm>
        <a:prstGeom prst="rect">
          <a:avLst/>
        </a:prstGeom>
      </xdr:spPr>
    </xdr:pic>
    <xdr:clientData/>
  </xdr:twoCellAnchor>
  <xdr:twoCellAnchor editAs="oneCell">
    <xdr:from>
      <xdr:col>1</xdr:col>
      <xdr:colOff>4924425</xdr:colOff>
      <xdr:row>81</xdr:row>
      <xdr:rowOff>180974</xdr:rowOff>
    </xdr:from>
    <xdr:to>
      <xdr:col>9</xdr:col>
      <xdr:colOff>24153</xdr:colOff>
      <xdr:row>114</xdr:row>
      <xdr:rowOff>160660</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7"/>
        <a:srcRect t="478"/>
        <a:stretch/>
      </xdr:blipFill>
      <xdr:spPr>
        <a:xfrm>
          <a:off x="10572750" y="15668624"/>
          <a:ext cx="5262903" cy="5951861"/>
        </a:xfrm>
        <a:prstGeom prst="rect">
          <a:avLst/>
        </a:prstGeom>
      </xdr:spPr>
    </xdr:pic>
    <xdr:clientData/>
  </xdr:twoCellAnchor>
  <xdr:twoCellAnchor editAs="oneCell">
    <xdr:from>
      <xdr:col>0</xdr:col>
      <xdr:colOff>609600</xdr:colOff>
      <xdr:row>45</xdr:row>
      <xdr:rowOff>142875</xdr:rowOff>
    </xdr:from>
    <xdr:to>
      <xdr:col>1</xdr:col>
      <xdr:colOff>5277386</xdr:colOff>
      <xdr:row>55</xdr:row>
      <xdr:rowOff>180370</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8"/>
        <a:stretch>
          <a:fillRect/>
        </a:stretch>
      </xdr:blipFill>
      <xdr:spPr>
        <a:xfrm>
          <a:off x="609600" y="10610850"/>
          <a:ext cx="10316111" cy="18472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47</xdr:row>
      <xdr:rowOff>76200</xdr:rowOff>
    </xdr:from>
    <xdr:to>
      <xdr:col>0</xdr:col>
      <xdr:colOff>5628574</xdr:colOff>
      <xdr:row>57</xdr:row>
      <xdr:rowOff>142640</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19050" y="10134600"/>
          <a:ext cx="5609524" cy="1876190"/>
        </a:xfrm>
        <a:prstGeom prst="rect">
          <a:avLst/>
        </a:prstGeom>
      </xdr:spPr>
    </xdr:pic>
    <xdr:clientData/>
  </xdr:twoCellAnchor>
  <xdr:twoCellAnchor editAs="oneCell">
    <xdr:from>
      <xdr:col>1</xdr:col>
      <xdr:colOff>133348</xdr:colOff>
      <xdr:row>47</xdr:row>
      <xdr:rowOff>61126</xdr:rowOff>
    </xdr:from>
    <xdr:to>
      <xdr:col>2</xdr:col>
      <xdr:colOff>257174</xdr:colOff>
      <xdr:row>90</xdr:row>
      <xdr:rowOff>94277</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a:stretch>
          <a:fillRect/>
        </a:stretch>
      </xdr:blipFill>
      <xdr:spPr>
        <a:xfrm>
          <a:off x="5781673" y="10119526"/>
          <a:ext cx="5486401" cy="78150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101</xdr:row>
      <xdr:rowOff>0</xdr:rowOff>
    </xdr:from>
    <xdr:to>
      <xdr:col>1</xdr:col>
      <xdr:colOff>177800</xdr:colOff>
      <xdr:row>127</xdr:row>
      <xdr:rowOff>101601</xdr:rowOff>
    </xdr:to>
    <xdr:pic>
      <xdr:nvPicPr>
        <xdr:cNvPr id="5" name="Picture 4">
          <a:extLst>
            <a:ext uri="{FF2B5EF4-FFF2-40B4-BE49-F238E27FC236}">
              <a16:creationId xmlns:a16="http://schemas.microsoft.com/office/drawing/2014/main" id="{37184F96-E75E-884D-BD36-83F5D191C55F}"/>
            </a:ext>
          </a:extLst>
        </xdr:cNvPr>
        <xdr:cNvPicPr>
          <a:picLocks noChangeAspect="1"/>
        </xdr:cNvPicPr>
      </xdr:nvPicPr>
      <xdr:blipFill>
        <a:blip xmlns:r="http://schemas.openxmlformats.org/officeDocument/2006/relationships" r:embed="rId1"/>
        <a:stretch>
          <a:fillRect/>
        </a:stretch>
      </xdr:blipFill>
      <xdr:spPr>
        <a:xfrm>
          <a:off x="0" y="21793200"/>
          <a:ext cx="5829300" cy="4724400"/>
        </a:xfrm>
        <a:prstGeom prst="rect">
          <a:avLst/>
        </a:prstGeom>
      </xdr:spPr>
    </xdr:pic>
    <xdr:clientData/>
  </xdr:twoCellAnchor>
  <xdr:twoCellAnchor editAs="oneCell">
    <xdr:from>
      <xdr:col>1</xdr:col>
      <xdr:colOff>1143000</xdr:colOff>
      <xdr:row>105</xdr:row>
      <xdr:rowOff>127000</xdr:rowOff>
    </xdr:from>
    <xdr:to>
      <xdr:col>6</xdr:col>
      <xdr:colOff>533400</xdr:colOff>
      <xdr:row>153</xdr:row>
      <xdr:rowOff>76200</xdr:rowOff>
    </xdr:to>
    <xdr:pic>
      <xdr:nvPicPr>
        <xdr:cNvPr id="7" name="Picture 6">
          <a:extLst>
            <a:ext uri="{FF2B5EF4-FFF2-40B4-BE49-F238E27FC236}">
              <a16:creationId xmlns:a16="http://schemas.microsoft.com/office/drawing/2014/main" id="{55A05A4F-A119-E14B-8D0E-F0095916C090}"/>
            </a:ext>
          </a:extLst>
        </xdr:cNvPr>
        <xdr:cNvPicPr>
          <a:picLocks noChangeAspect="1"/>
        </xdr:cNvPicPr>
      </xdr:nvPicPr>
      <xdr:blipFill>
        <a:blip xmlns:r="http://schemas.openxmlformats.org/officeDocument/2006/relationships" r:embed="rId2"/>
        <a:stretch>
          <a:fillRect/>
        </a:stretch>
      </xdr:blipFill>
      <xdr:spPr>
        <a:xfrm>
          <a:off x="6794500" y="22631400"/>
          <a:ext cx="5435600" cy="8483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15"/>
  <sheetViews>
    <sheetView zoomScaleNormal="100" workbookViewId="0">
      <selection activeCell="B21" sqref="B21"/>
    </sheetView>
  </sheetViews>
  <sheetFormatPr defaultColWidth="9" defaultRowHeight="14.25"/>
  <cols>
    <col min="1" max="1" width="74.125" style="12" customWidth="1"/>
    <col min="2" max="2" width="70.375" style="106" customWidth="1"/>
    <col min="3" max="16384" width="9" style="106"/>
  </cols>
  <sheetData>
    <row r="1" spans="1:10" ht="50.1" customHeight="1" thickBot="1">
      <c r="A1" s="310" t="s">
        <v>1247</v>
      </c>
      <c r="B1" s="310"/>
    </row>
    <row r="2" spans="1:10" ht="24" thickBot="1">
      <c r="A2" s="114" t="s">
        <v>1233</v>
      </c>
      <c r="B2" s="125" t="s">
        <v>1254</v>
      </c>
    </row>
    <row r="3" spans="1:10" ht="18">
      <c r="A3" s="102"/>
      <c r="B3" s="126"/>
    </row>
    <row r="4" spans="1:10" s="1" customFormat="1" ht="15.75">
      <c r="A4" s="311" t="s">
        <v>0</v>
      </c>
      <c r="B4" s="311"/>
      <c r="D4" s="116" t="s">
        <v>1255</v>
      </c>
    </row>
    <row r="5" spans="1:10" s="119" customFormat="1">
      <c r="A5" s="312" t="s">
        <v>1234</v>
      </c>
      <c r="B5" s="312"/>
      <c r="D5" s="313" t="s">
        <v>1256</v>
      </c>
      <c r="E5" s="313"/>
      <c r="F5" s="313"/>
      <c r="G5" s="313"/>
      <c r="H5" s="313"/>
      <c r="I5" s="313"/>
      <c r="J5" s="313"/>
    </row>
    <row r="6" spans="1:10" s="119" customFormat="1">
      <c r="A6" s="6"/>
      <c r="B6" s="6"/>
      <c r="D6" s="313" t="s">
        <v>1257</v>
      </c>
      <c r="E6" s="313"/>
      <c r="F6" s="313"/>
      <c r="G6" s="313"/>
      <c r="H6" s="313"/>
      <c r="I6" s="313"/>
      <c r="J6" s="313"/>
    </row>
    <row r="7" spans="1:10" s="119" customFormat="1" ht="15.75">
      <c r="A7" s="314" t="s">
        <v>20</v>
      </c>
      <c r="B7" s="314"/>
      <c r="D7" s="313"/>
      <c r="E7" s="313"/>
      <c r="F7" s="313"/>
      <c r="G7" s="313"/>
      <c r="H7" s="313"/>
      <c r="I7" s="313"/>
      <c r="J7" s="313"/>
    </row>
    <row r="8" spans="1:10" s="119" customFormat="1">
      <c r="A8" s="315" t="s">
        <v>1258</v>
      </c>
      <c r="B8" s="315"/>
      <c r="D8" s="313" t="s">
        <v>1259</v>
      </c>
      <c r="E8" s="313"/>
      <c r="F8" s="313"/>
      <c r="G8" s="313"/>
      <c r="H8" s="313"/>
      <c r="I8" s="313"/>
      <c r="J8" s="313"/>
    </row>
    <row r="9" spans="1:10" s="119" customFormat="1">
      <c r="A9" s="315" t="s">
        <v>1260</v>
      </c>
      <c r="B9" s="315"/>
    </row>
    <row r="10" spans="1:10" s="119" customFormat="1">
      <c r="A10" s="315" t="s">
        <v>1261</v>
      </c>
      <c r="B10" s="315"/>
    </row>
    <row r="11" spans="1:10" s="119" customFormat="1">
      <c r="A11" s="315" t="s">
        <v>1262</v>
      </c>
      <c r="B11" s="315"/>
      <c r="D11" s="316" t="s">
        <v>1263</v>
      </c>
      <c r="E11" s="316"/>
      <c r="F11" s="316"/>
      <c r="G11" s="316"/>
      <c r="H11" s="316"/>
      <c r="I11" s="316"/>
      <c r="J11" s="316"/>
    </row>
    <row r="12" spans="1:10" s="119" customFormat="1">
      <c r="A12" s="315" t="s">
        <v>1264</v>
      </c>
      <c r="B12" s="315"/>
      <c r="D12" s="316"/>
      <c r="E12" s="316"/>
      <c r="F12" s="316"/>
      <c r="G12" s="316"/>
      <c r="H12" s="316"/>
      <c r="I12" s="316"/>
      <c r="J12" s="316"/>
    </row>
    <row r="13" spans="1:10" s="119" customFormat="1">
      <c r="A13" s="315" t="s">
        <v>1265</v>
      </c>
      <c r="B13" s="315"/>
    </row>
    <row r="14" spans="1:10" s="119" customFormat="1">
      <c r="A14" s="315" t="s">
        <v>1266</v>
      </c>
      <c r="B14" s="315"/>
    </row>
    <row r="15" spans="1:10" s="119" customFormat="1">
      <c r="A15" s="315" t="s">
        <v>1267</v>
      </c>
      <c r="B15" s="315"/>
    </row>
    <row r="16" spans="1:10" s="119" customFormat="1">
      <c r="A16" s="315" t="s">
        <v>1268</v>
      </c>
      <c r="B16" s="315"/>
    </row>
    <row r="17" spans="1:2" s="119" customFormat="1">
      <c r="A17" s="6"/>
      <c r="B17" s="6"/>
    </row>
    <row r="18" spans="1:2" ht="15.75">
      <c r="A18" s="8" t="s">
        <v>1269</v>
      </c>
      <c r="B18" s="97"/>
    </row>
    <row r="19" spans="1:2" ht="40.5">
      <c r="A19" s="4" t="s">
        <v>5</v>
      </c>
      <c r="B19" s="103" t="s">
        <v>1216</v>
      </c>
    </row>
    <row r="20" spans="1:2" ht="15">
      <c r="A20" s="98" t="s">
        <v>1258</v>
      </c>
      <c r="B20" s="104" t="s">
        <v>1270</v>
      </c>
    </row>
    <row r="21" spans="1:2" ht="15">
      <c r="A21" s="96" t="s">
        <v>1271</v>
      </c>
      <c r="B21" s="127" t="s">
        <v>1272</v>
      </c>
    </row>
    <row r="22" spans="1:2" ht="15">
      <c r="A22" s="10" t="s">
        <v>1260</v>
      </c>
      <c r="B22" s="104" t="s">
        <v>1270</v>
      </c>
    </row>
    <row r="23" spans="1:2" ht="28.5">
      <c r="A23" s="99" t="s">
        <v>1235</v>
      </c>
      <c r="B23" s="112" t="s">
        <v>1273</v>
      </c>
    </row>
    <row r="24" spans="1:2" ht="15">
      <c r="A24" s="10" t="s">
        <v>1261</v>
      </c>
      <c r="B24" s="104" t="s">
        <v>1270</v>
      </c>
    </row>
    <row r="25" spans="1:2" ht="28.5">
      <c r="A25" s="99" t="s">
        <v>1236</v>
      </c>
      <c r="B25" s="128" t="s">
        <v>1274</v>
      </c>
    </row>
    <row r="26" spans="1:2" ht="15">
      <c r="A26" s="10" t="s">
        <v>1262</v>
      </c>
      <c r="B26" s="104" t="s">
        <v>1270</v>
      </c>
    </row>
    <row r="27" spans="1:2" ht="15">
      <c r="A27" s="99" t="s">
        <v>1275</v>
      </c>
      <c r="B27" s="128" t="s">
        <v>1276</v>
      </c>
    </row>
    <row r="28" spans="1:2" ht="15">
      <c r="A28" s="99" t="s">
        <v>1277</v>
      </c>
      <c r="B28" s="127" t="s">
        <v>1278</v>
      </c>
    </row>
    <row r="29" spans="1:2" ht="15">
      <c r="A29" s="99" t="s">
        <v>1279</v>
      </c>
      <c r="B29" s="112" t="s">
        <v>1273</v>
      </c>
    </row>
    <row r="30" spans="1:2" ht="15">
      <c r="A30" s="10" t="s">
        <v>1280</v>
      </c>
      <c r="B30" s="104" t="s">
        <v>1270</v>
      </c>
    </row>
    <row r="31" spans="1:2" ht="15">
      <c r="A31" s="100" t="s">
        <v>97</v>
      </c>
      <c r="B31" s="109" t="s">
        <v>1281</v>
      </c>
    </row>
    <row r="32" spans="1:2" ht="15">
      <c r="A32" s="100" t="s">
        <v>98</v>
      </c>
      <c r="B32" s="108" t="s">
        <v>1273</v>
      </c>
    </row>
    <row r="33" spans="1:2" ht="15">
      <c r="A33" s="100" t="s">
        <v>99</v>
      </c>
      <c r="B33" s="108" t="s">
        <v>1273</v>
      </c>
    </row>
    <row r="34" spans="1:2" ht="15">
      <c r="A34" s="100" t="s">
        <v>1282</v>
      </c>
      <c r="B34" s="110" t="s">
        <v>1281</v>
      </c>
    </row>
    <row r="35" spans="1:2" ht="15">
      <c r="A35" s="100" t="s">
        <v>100</v>
      </c>
      <c r="B35" s="111" t="s">
        <v>1281</v>
      </c>
    </row>
    <row r="36" spans="1:2" ht="15">
      <c r="A36" s="10" t="s">
        <v>1265</v>
      </c>
      <c r="B36" s="104" t="s">
        <v>1270</v>
      </c>
    </row>
    <row r="37" spans="1:2" ht="28.5">
      <c r="A37" s="99" t="s">
        <v>1238</v>
      </c>
      <c r="B37" s="128" t="s">
        <v>1283</v>
      </c>
    </row>
    <row r="38" spans="1:2" ht="15">
      <c r="A38" s="10" t="s">
        <v>1266</v>
      </c>
      <c r="B38" s="104" t="s">
        <v>1270</v>
      </c>
    </row>
    <row r="39" spans="1:2" ht="15">
      <c r="A39" s="99" t="s">
        <v>690</v>
      </c>
      <c r="B39" s="127" t="s">
        <v>1284</v>
      </c>
    </row>
    <row r="40" spans="1:2" ht="15">
      <c r="A40" s="10" t="s">
        <v>1267</v>
      </c>
      <c r="B40" s="104" t="s">
        <v>1270</v>
      </c>
    </row>
    <row r="41" spans="1:2" ht="28.5">
      <c r="A41" s="13" t="s">
        <v>1237</v>
      </c>
      <c r="B41" s="127" t="s">
        <v>1278</v>
      </c>
    </row>
    <row r="42" spans="1:2" ht="15">
      <c r="A42" s="10" t="s">
        <v>1285</v>
      </c>
      <c r="B42" s="104" t="s">
        <v>1270</v>
      </c>
    </row>
    <row r="43" spans="1:2" ht="28.5">
      <c r="A43" s="13" t="s">
        <v>1239</v>
      </c>
      <c r="B43" s="113" t="s">
        <v>1273</v>
      </c>
    </row>
    <row r="45" spans="1:2" ht="18">
      <c r="A45" s="210" t="s">
        <v>1365</v>
      </c>
      <c r="B45" s="211"/>
    </row>
    <row r="46" spans="1:2">
      <c r="A46" s="206"/>
      <c r="B46" s="207"/>
    </row>
    <row r="47" spans="1:2">
      <c r="A47" s="206"/>
      <c r="B47" s="207"/>
    </row>
    <row r="48" spans="1:2">
      <c r="A48" s="206"/>
      <c r="B48" s="207"/>
    </row>
    <row r="49" spans="1:10">
      <c r="A49" s="206"/>
      <c r="B49" s="207"/>
    </row>
    <row r="50" spans="1:10">
      <c r="A50" s="206"/>
      <c r="B50" s="207"/>
    </row>
    <row r="51" spans="1:10">
      <c r="A51" s="206"/>
      <c r="B51" s="207"/>
    </row>
    <row r="52" spans="1:10">
      <c r="A52" s="206"/>
      <c r="B52" s="207"/>
    </row>
    <row r="53" spans="1:10">
      <c r="A53" s="206"/>
      <c r="B53" s="207"/>
    </row>
    <row r="54" spans="1:10">
      <c r="A54" s="206"/>
      <c r="B54" s="207"/>
    </row>
    <row r="55" spans="1:10">
      <c r="A55" s="206"/>
      <c r="B55" s="207"/>
    </row>
    <row r="56" spans="1:10">
      <c r="A56" s="206"/>
      <c r="B56" s="207"/>
    </row>
    <row r="57" spans="1:10">
      <c r="A57" s="208"/>
      <c r="B57" s="209"/>
    </row>
    <row r="59" spans="1:10" ht="18">
      <c r="A59" s="210" t="s">
        <v>1366</v>
      </c>
      <c r="B59" s="212"/>
      <c r="C59" s="212"/>
      <c r="D59" s="212"/>
      <c r="E59" s="212"/>
      <c r="F59" s="212"/>
      <c r="G59" s="212"/>
      <c r="H59" s="212"/>
      <c r="I59" s="212"/>
      <c r="J59" s="211"/>
    </row>
    <row r="60" spans="1:10" ht="18">
      <c r="A60" s="213" t="s">
        <v>1367</v>
      </c>
      <c r="B60" s="214"/>
      <c r="C60" s="214"/>
      <c r="D60" s="214"/>
      <c r="E60" s="214"/>
      <c r="F60" s="214"/>
      <c r="G60" s="214"/>
      <c r="H60" s="214"/>
      <c r="I60" s="214"/>
      <c r="J60" s="215"/>
    </row>
    <row r="61" spans="1:10" ht="15">
      <c r="A61" s="216"/>
      <c r="B61" s="153"/>
      <c r="C61" s="153"/>
      <c r="D61" s="153"/>
      <c r="E61" s="153"/>
      <c r="F61" s="153"/>
      <c r="G61" s="153"/>
      <c r="H61" s="153"/>
      <c r="I61" s="153"/>
      <c r="J61" s="207"/>
    </row>
    <row r="62" spans="1:10">
      <c r="A62" s="206"/>
      <c r="B62" s="153"/>
      <c r="C62" s="153"/>
      <c r="D62" s="153"/>
      <c r="E62" s="153"/>
      <c r="F62" s="153"/>
      <c r="G62" s="153"/>
      <c r="H62" s="153"/>
      <c r="I62" s="153"/>
      <c r="J62" s="207"/>
    </row>
    <row r="63" spans="1:10">
      <c r="A63" s="206"/>
      <c r="B63" s="153"/>
      <c r="C63" s="153"/>
      <c r="D63" s="153"/>
      <c r="E63" s="153"/>
      <c r="F63" s="153"/>
      <c r="G63" s="153"/>
      <c r="H63" s="153"/>
      <c r="I63" s="153"/>
      <c r="J63" s="207"/>
    </row>
    <row r="64" spans="1:10">
      <c r="A64" s="206"/>
      <c r="B64" s="153"/>
      <c r="C64" s="153"/>
      <c r="D64" s="153"/>
      <c r="E64" s="153"/>
      <c r="F64" s="153"/>
      <c r="G64" s="153"/>
      <c r="H64" s="153"/>
      <c r="I64" s="153"/>
      <c r="J64" s="207"/>
    </row>
    <row r="65" spans="1:10">
      <c r="A65" s="206"/>
      <c r="B65" s="153"/>
      <c r="C65" s="153"/>
      <c r="D65" s="153"/>
      <c r="E65" s="153"/>
      <c r="F65" s="153"/>
      <c r="G65" s="153"/>
      <c r="H65" s="153"/>
      <c r="I65" s="153"/>
      <c r="J65" s="207"/>
    </row>
    <row r="66" spans="1:10">
      <c r="A66" s="206"/>
      <c r="B66" s="153"/>
      <c r="C66" s="153"/>
      <c r="D66" s="153"/>
      <c r="E66" s="153"/>
      <c r="F66" s="153"/>
      <c r="G66" s="153"/>
      <c r="H66" s="153"/>
      <c r="I66" s="153"/>
      <c r="J66" s="207"/>
    </row>
    <row r="67" spans="1:10">
      <c r="A67" s="206"/>
      <c r="B67" s="153"/>
      <c r="C67" s="153"/>
      <c r="D67" s="153"/>
      <c r="E67" s="153"/>
      <c r="F67" s="153"/>
      <c r="G67" s="153"/>
      <c r="H67" s="153"/>
      <c r="I67" s="153"/>
      <c r="J67" s="207"/>
    </row>
    <row r="68" spans="1:10">
      <c r="A68" s="206"/>
      <c r="B68" s="153"/>
      <c r="C68" s="153"/>
      <c r="D68" s="153"/>
      <c r="E68" s="153"/>
      <c r="F68" s="153"/>
      <c r="G68" s="153"/>
      <c r="H68" s="153"/>
      <c r="I68" s="153"/>
      <c r="J68" s="207"/>
    </row>
    <row r="69" spans="1:10">
      <c r="A69" s="206"/>
      <c r="B69" s="153"/>
      <c r="C69" s="153"/>
      <c r="D69" s="153"/>
      <c r="E69" s="153"/>
      <c r="F69" s="153"/>
      <c r="G69" s="153"/>
      <c r="H69" s="153"/>
      <c r="I69" s="153"/>
      <c r="J69" s="207"/>
    </row>
    <row r="70" spans="1:10">
      <c r="A70" s="206"/>
      <c r="B70" s="153"/>
      <c r="C70" s="153"/>
      <c r="D70" s="153"/>
      <c r="E70" s="153"/>
      <c r="F70" s="153"/>
      <c r="G70" s="153"/>
      <c r="H70" s="153"/>
      <c r="I70" s="153"/>
      <c r="J70" s="207"/>
    </row>
    <row r="71" spans="1:10">
      <c r="A71" s="206"/>
      <c r="B71" s="153"/>
      <c r="C71" s="153"/>
      <c r="D71" s="153"/>
      <c r="E71" s="153"/>
      <c r="F71" s="153"/>
      <c r="G71" s="153"/>
      <c r="H71" s="153"/>
      <c r="I71" s="153"/>
      <c r="J71" s="207"/>
    </row>
    <row r="72" spans="1:10">
      <c r="A72" s="206"/>
      <c r="B72" s="153"/>
      <c r="C72" s="153"/>
      <c r="D72" s="153"/>
      <c r="E72" s="153"/>
      <c r="F72" s="153"/>
      <c r="G72" s="153"/>
      <c r="H72" s="153"/>
      <c r="I72" s="153"/>
      <c r="J72" s="207"/>
    </row>
    <row r="73" spans="1:10">
      <c r="A73" s="206"/>
      <c r="B73" s="153"/>
      <c r="C73" s="153"/>
      <c r="D73" s="153"/>
      <c r="E73" s="153"/>
      <c r="F73" s="153"/>
      <c r="G73" s="153"/>
      <c r="H73" s="153"/>
      <c r="I73" s="153"/>
      <c r="J73" s="207"/>
    </row>
    <row r="74" spans="1:10">
      <c r="A74" s="206"/>
      <c r="B74" s="153"/>
      <c r="C74" s="153"/>
      <c r="D74" s="153"/>
      <c r="E74" s="153"/>
      <c r="F74" s="153"/>
      <c r="G74" s="153"/>
      <c r="H74" s="153"/>
      <c r="I74" s="153"/>
      <c r="J74" s="207"/>
    </row>
    <row r="75" spans="1:10">
      <c r="A75" s="206"/>
      <c r="B75" s="153"/>
      <c r="C75" s="153"/>
      <c r="D75" s="153"/>
      <c r="E75" s="153"/>
      <c r="F75" s="153"/>
      <c r="G75" s="153"/>
      <c r="H75" s="153"/>
      <c r="I75" s="153"/>
      <c r="J75" s="207"/>
    </row>
    <row r="76" spans="1:10">
      <c r="A76" s="206"/>
      <c r="B76" s="153"/>
      <c r="C76" s="153"/>
      <c r="D76" s="153"/>
      <c r="E76" s="153"/>
      <c r="F76" s="153"/>
      <c r="G76" s="153"/>
      <c r="H76" s="153"/>
      <c r="I76" s="153"/>
      <c r="J76" s="207"/>
    </row>
    <row r="77" spans="1:10">
      <c r="A77" s="206"/>
      <c r="B77" s="153"/>
      <c r="C77" s="153"/>
      <c r="D77" s="153"/>
      <c r="E77" s="153"/>
      <c r="F77" s="153"/>
      <c r="G77" s="153"/>
      <c r="H77" s="153"/>
      <c r="I77" s="153"/>
      <c r="J77" s="207"/>
    </row>
    <row r="78" spans="1:10">
      <c r="A78" s="206"/>
      <c r="B78" s="153"/>
      <c r="C78" s="153"/>
      <c r="D78" s="153"/>
      <c r="E78" s="153"/>
      <c r="F78" s="153"/>
      <c r="G78" s="153"/>
      <c r="H78" s="153"/>
      <c r="I78" s="153"/>
      <c r="J78" s="207"/>
    </row>
    <row r="79" spans="1:10">
      <c r="A79" s="206"/>
      <c r="B79" s="153"/>
      <c r="C79" s="153"/>
      <c r="D79" s="153"/>
      <c r="E79" s="153"/>
      <c r="F79" s="153"/>
      <c r="G79" s="153"/>
      <c r="H79" s="153"/>
      <c r="I79" s="153"/>
      <c r="J79" s="207"/>
    </row>
    <row r="80" spans="1:10">
      <c r="A80" s="206"/>
      <c r="B80" s="153"/>
      <c r="C80" s="153"/>
      <c r="D80" s="153"/>
      <c r="E80" s="153"/>
      <c r="F80" s="153"/>
      <c r="G80" s="153"/>
      <c r="H80" s="153"/>
      <c r="I80" s="153"/>
      <c r="J80" s="207"/>
    </row>
    <row r="81" spans="1:10">
      <c r="A81" s="206"/>
      <c r="B81" s="153"/>
      <c r="C81" s="153"/>
      <c r="D81" s="153"/>
      <c r="E81" s="153"/>
      <c r="F81" s="153"/>
      <c r="G81" s="153"/>
      <c r="H81" s="153"/>
      <c r="I81" s="153"/>
      <c r="J81" s="207"/>
    </row>
    <row r="82" spans="1:10">
      <c r="A82" s="206"/>
      <c r="B82" s="153"/>
      <c r="C82" s="153"/>
      <c r="D82" s="153"/>
      <c r="E82" s="153"/>
      <c r="F82" s="153"/>
      <c r="G82" s="153"/>
      <c r="H82" s="153"/>
      <c r="I82" s="153"/>
      <c r="J82" s="207"/>
    </row>
    <row r="83" spans="1:10">
      <c r="A83" s="206"/>
      <c r="B83" s="153"/>
      <c r="C83" s="153"/>
      <c r="D83" s="153"/>
      <c r="E83" s="153"/>
      <c r="F83" s="153"/>
      <c r="G83" s="153"/>
      <c r="H83" s="153"/>
      <c r="I83" s="153"/>
      <c r="J83" s="207"/>
    </row>
    <row r="84" spans="1:10">
      <c r="A84" s="206"/>
      <c r="B84" s="153"/>
      <c r="C84" s="153"/>
      <c r="D84" s="153"/>
      <c r="E84" s="153"/>
      <c r="F84" s="153"/>
      <c r="G84" s="153"/>
      <c r="H84" s="153"/>
      <c r="I84" s="153"/>
      <c r="J84" s="207"/>
    </row>
    <row r="85" spans="1:10">
      <c r="A85" s="206"/>
      <c r="B85" s="153"/>
      <c r="C85" s="153"/>
      <c r="D85" s="153"/>
      <c r="E85" s="153"/>
      <c r="F85" s="153"/>
      <c r="G85" s="153"/>
      <c r="H85" s="153"/>
      <c r="I85" s="153"/>
      <c r="J85" s="207"/>
    </row>
    <row r="86" spans="1:10">
      <c r="A86" s="206"/>
      <c r="B86" s="153"/>
      <c r="C86" s="153"/>
      <c r="D86" s="153"/>
      <c r="E86" s="153"/>
      <c r="F86" s="153"/>
      <c r="G86" s="153"/>
      <c r="H86" s="153"/>
      <c r="I86" s="153"/>
      <c r="J86" s="207"/>
    </row>
    <row r="87" spans="1:10">
      <c r="A87" s="206"/>
      <c r="B87" s="153"/>
      <c r="C87" s="153"/>
      <c r="D87" s="153"/>
      <c r="E87" s="153"/>
      <c r="F87" s="153"/>
      <c r="G87" s="153"/>
      <c r="H87" s="153"/>
      <c r="I87" s="153"/>
      <c r="J87" s="207"/>
    </row>
    <row r="88" spans="1:10">
      <c r="A88" s="206"/>
      <c r="B88" s="153"/>
      <c r="C88" s="153"/>
      <c r="D88" s="153"/>
      <c r="E88" s="153"/>
      <c r="F88" s="153"/>
      <c r="G88" s="153"/>
      <c r="H88" s="153"/>
      <c r="I88" s="153"/>
      <c r="J88" s="207"/>
    </row>
    <row r="89" spans="1:10">
      <c r="A89" s="206"/>
      <c r="B89" s="153"/>
      <c r="C89" s="153"/>
      <c r="D89" s="153"/>
      <c r="E89" s="153"/>
      <c r="F89" s="153"/>
      <c r="G89" s="153"/>
      <c r="H89" s="153"/>
      <c r="I89" s="153"/>
      <c r="J89" s="207"/>
    </row>
    <row r="90" spans="1:10">
      <c r="A90" s="206"/>
      <c r="B90" s="153"/>
      <c r="C90" s="153"/>
      <c r="D90" s="153"/>
      <c r="E90" s="153"/>
      <c r="F90" s="153"/>
      <c r="G90" s="153"/>
      <c r="H90" s="153"/>
      <c r="I90" s="153"/>
      <c r="J90" s="207"/>
    </row>
    <row r="91" spans="1:10">
      <c r="A91" s="206"/>
      <c r="B91" s="153"/>
      <c r="C91" s="153"/>
      <c r="D91" s="153"/>
      <c r="E91" s="153"/>
      <c r="F91" s="153"/>
      <c r="G91" s="153"/>
      <c r="H91" s="153"/>
      <c r="I91" s="153"/>
      <c r="J91" s="207"/>
    </row>
    <row r="92" spans="1:10">
      <c r="A92" s="206"/>
      <c r="B92" s="153"/>
      <c r="C92" s="153"/>
      <c r="D92" s="153"/>
      <c r="E92" s="153"/>
      <c r="F92" s="153"/>
      <c r="G92" s="153"/>
      <c r="H92" s="153"/>
      <c r="I92" s="153"/>
      <c r="J92" s="207"/>
    </row>
    <row r="93" spans="1:10">
      <c r="A93" s="206"/>
      <c r="B93" s="153"/>
      <c r="C93" s="153"/>
      <c r="D93" s="153"/>
      <c r="E93" s="153"/>
      <c r="F93" s="153"/>
      <c r="G93" s="153"/>
      <c r="H93" s="153"/>
      <c r="I93" s="153"/>
      <c r="J93" s="207"/>
    </row>
    <row r="94" spans="1:10">
      <c r="A94" s="206"/>
      <c r="B94" s="153"/>
      <c r="C94" s="153"/>
      <c r="D94" s="153"/>
      <c r="E94" s="153"/>
      <c r="F94" s="153"/>
      <c r="G94" s="153"/>
      <c r="H94" s="153"/>
      <c r="I94" s="153"/>
      <c r="J94" s="207"/>
    </row>
    <row r="95" spans="1:10">
      <c r="A95" s="206"/>
      <c r="B95" s="153"/>
      <c r="C95" s="153"/>
      <c r="D95" s="153"/>
      <c r="E95" s="153"/>
      <c r="F95" s="153"/>
      <c r="G95" s="153"/>
      <c r="H95" s="153"/>
      <c r="I95" s="153"/>
      <c r="J95" s="207"/>
    </row>
    <row r="96" spans="1:10">
      <c r="A96" s="206"/>
      <c r="B96" s="153"/>
      <c r="C96" s="153"/>
      <c r="D96" s="153"/>
      <c r="E96" s="153"/>
      <c r="F96" s="153"/>
      <c r="G96" s="153"/>
      <c r="H96" s="153"/>
      <c r="I96" s="153"/>
      <c r="J96" s="207"/>
    </row>
    <row r="97" spans="1:10">
      <c r="A97" s="206"/>
      <c r="B97" s="153"/>
      <c r="C97" s="153"/>
      <c r="D97" s="153"/>
      <c r="E97" s="153"/>
      <c r="F97" s="153"/>
      <c r="G97" s="153"/>
      <c r="H97" s="153"/>
      <c r="I97" s="153"/>
      <c r="J97" s="207"/>
    </row>
    <row r="98" spans="1:10">
      <c r="A98" s="206"/>
      <c r="B98" s="153"/>
      <c r="C98" s="153"/>
      <c r="D98" s="153"/>
      <c r="E98" s="153"/>
      <c r="F98" s="153"/>
      <c r="G98" s="153"/>
      <c r="H98" s="153"/>
      <c r="I98" s="153"/>
      <c r="J98" s="207"/>
    </row>
    <row r="99" spans="1:10">
      <c r="A99" s="206"/>
      <c r="B99" s="153"/>
      <c r="C99" s="153"/>
      <c r="D99" s="153"/>
      <c r="E99" s="153"/>
      <c r="F99" s="153"/>
      <c r="G99" s="153"/>
      <c r="H99" s="153"/>
      <c r="I99" s="153"/>
      <c r="J99" s="207"/>
    </row>
    <row r="100" spans="1:10">
      <c r="A100" s="206"/>
      <c r="B100" s="153"/>
      <c r="C100" s="153"/>
      <c r="D100" s="153"/>
      <c r="E100" s="153"/>
      <c r="F100" s="153"/>
      <c r="G100" s="153"/>
      <c r="H100" s="153"/>
      <c r="I100" s="153"/>
      <c r="J100" s="207"/>
    </row>
    <row r="101" spans="1:10">
      <c r="A101" s="206"/>
      <c r="B101" s="153"/>
      <c r="C101" s="153"/>
      <c r="D101" s="153"/>
      <c r="E101" s="153"/>
      <c r="F101" s="153"/>
      <c r="G101" s="153"/>
      <c r="H101" s="153"/>
      <c r="I101" s="153"/>
      <c r="J101" s="207"/>
    </row>
    <row r="102" spans="1:10">
      <c r="A102" s="206"/>
      <c r="B102" s="153"/>
      <c r="C102" s="153"/>
      <c r="D102" s="153"/>
      <c r="E102" s="153"/>
      <c r="F102" s="153"/>
      <c r="G102" s="153"/>
      <c r="H102" s="153"/>
      <c r="I102" s="153"/>
      <c r="J102" s="207"/>
    </row>
    <row r="103" spans="1:10">
      <c r="A103" s="206"/>
      <c r="B103" s="153"/>
      <c r="C103" s="153"/>
      <c r="D103" s="153"/>
      <c r="E103" s="153"/>
      <c r="F103" s="153"/>
      <c r="G103" s="153"/>
      <c r="H103" s="153"/>
      <c r="I103" s="153"/>
      <c r="J103" s="207"/>
    </row>
    <row r="104" spans="1:10">
      <c r="A104" s="206"/>
      <c r="B104" s="153"/>
      <c r="C104" s="153"/>
      <c r="D104" s="153"/>
      <c r="E104" s="153"/>
      <c r="F104" s="153"/>
      <c r="G104" s="153"/>
      <c r="H104" s="153"/>
      <c r="I104" s="153"/>
      <c r="J104" s="207"/>
    </row>
    <row r="105" spans="1:10">
      <c r="A105" s="206"/>
      <c r="B105" s="153"/>
      <c r="C105" s="153"/>
      <c r="D105" s="153"/>
      <c r="E105" s="153"/>
      <c r="F105" s="153"/>
      <c r="G105" s="153"/>
      <c r="H105" s="153"/>
      <c r="I105" s="153"/>
      <c r="J105" s="207"/>
    </row>
    <row r="106" spans="1:10">
      <c r="A106" s="206"/>
      <c r="B106" s="153"/>
      <c r="C106" s="153"/>
      <c r="D106" s="153"/>
      <c r="E106" s="153"/>
      <c r="F106" s="153"/>
      <c r="G106" s="153"/>
      <c r="H106" s="153"/>
      <c r="I106" s="153"/>
      <c r="J106" s="207"/>
    </row>
    <row r="107" spans="1:10">
      <c r="A107" s="206"/>
      <c r="B107" s="153"/>
      <c r="C107" s="153"/>
      <c r="D107" s="153"/>
      <c r="E107" s="153"/>
      <c r="F107" s="153"/>
      <c r="G107" s="153"/>
      <c r="H107" s="153"/>
      <c r="I107" s="153"/>
      <c r="J107" s="207"/>
    </row>
    <row r="108" spans="1:10">
      <c r="A108" s="206"/>
      <c r="B108" s="153"/>
      <c r="C108" s="153"/>
      <c r="D108" s="153"/>
      <c r="E108" s="153"/>
      <c r="F108" s="153"/>
      <c r="G108" s="153"/>
      <c r="H108" s="153"/>
      <c r="I108" s="153"/>
      <c r="J108" s="207"/>
    </row>
    <row r="109" spans="1:10">
      <c r="A109" s="206"/>
      <c r="B109" s="153"/>
      <c r="C109" s="153"/>
      <c r="D109" s="153"/>
      <c r="E109" s="153"/>
      <c r="F109" s="153"/>
      <c r="G109" s="153"/>
      <c r="H109" s="153"/>
      <c r="I109" s="153"/>
      <c r="J109" s="207"/>
    </row>
    <row r="110" spans="1:10">
      <c r="A110" s="206"/>
      <c r="B110" s="153"/>
      <c r="C110" s="153"/>
      <c r="D110" s="153"/>
      <c r="E110" s="153"/>
      <c r="F110" s="153"/>
      <c r="G110" s="153"/>
      <c r="H110" s="153"/>
      <c r="I110" s="153"/>
      <c r="J110" s="207"/>
    </row>
    <row r="111" spans="1:10">
      <c r="A111" s="206"/>
      <c r="B111" s="153"/>
      <c r="C111" s="153"/>
      <c r="D111" s="153"/>
      <c r="E111" s="153"/>
      <c r="F111" s="153"/>
      <c r="G111" s="153"/>
      <c r="H111" s="153"/>
      <c r="I111" s="153"/>
      <c r="J111" s="207"/>
    </row>
    <row r="112" spans="1:10">
      <c r="A112" s="206"/>
      <c r="B112" s="153"/>
      <c r="C112" s="153"/>
      <c r="D112" s="153"/>
      <c r="E112" s="153"/>
      <c r="F112" s="153"/>
      <c r="G112" s="153"/>
      <c r="H112" s="153"/>
      <c r="I112" s="153"/>
      <c r="J112" s="207"/>
    </row>
    <row r="113" spans="1:10">
      <c r="A113" s="206"/>
      <c r="B113" s="153"/>
      <c r="C113" s="153"/>
      <c r="D113" s="153"/>
      <c r="E113" s="153"/>
      <c r="F113" s="153"/>
      <c r="G113" s="153"/>
      <c r="H113" s="153"/>
      <c r="I113" s="153"/>
      <c r="J113" s="207"/>
    </row>
    <row r="114" spans="1:10">
      <c r="A114" s="206"/>
      <c r="B114" s="153"/>
      <c r="C114" s="153"/>
      <c r="D114" s="153"/>
      <c r="E114" s="153"/>
      <c r="F114" s="153"/>
      <c r="G114" s="153"/>
      <c r="H114" s="153"/>
      <c r="I114" s="153"/>
      <c r="J114" s="207"/>
    </row>
    <row r="115" spans="1:10">
      <c r="A115" s="208"/>
      <c r="B115" s="117"/>
      <c r="C115" s="117"/>
      <c r="D115" s="117"/>
      <c r="E115" s="117"/>
      <c r="F115" s="117"/>
      <c r="G115" s="117"/>
      <c r="H115" s="117"/>
      <c r="I115" s="117"/>
      <c r="J115" s="209"/>
    </row>
  </sheetData>
  <sheetProtection password="C595" sheet="1" objects="1" scenarios="1"/>
  <mergeCells count="17">
    <mergeCell ref="A13:B13"/>
    <mergeCell ref="A14:B14"/>
    <mergeCell ref="A15:B15"/>
    <mergeCell ref="A16:B16"/>
    <mergeCell ref="A8:B8"/>
    <mergeCell ref="D8:J8"/>
    <mergeCell ref="A9:B9"/>
    <mergeCell ref="A10:B10"/>
    <mergeCell ref="A11:B11"/>
    <mergeCell ref="D11:J12"/>
    <mergeCell ref="A12:B12"/>
    <mergeCell ref="A1:B1"/>
    <mergeCell ref="A4:B4"/>
    <mergeCell ref="A5:B5"/>
    <mergeCell ref="D5:J5"/>
    <mergeCell ref="D6:J7"/>
    <mergeCell ref="A7:B7"/>
  </mergeCells>
  <phoneticPr fontId="3" type="noConversion"/>
  <hyperlinks>
    <hyperlink ref="B20" location="'Explanatory notes'!A426" display="Explanatory notes"/>
    <hyperlink ref="B22" location="'Explanatory notes'!A432" display="Explanatory notes"/>
    <hyperlink ref="B24" location="'Explanatory notes'!A435" display="Explanatory notes"/>
    <hyperlink ref="B26" location="'Explanatory notes'!A449" display="Explanatory notes"/>
    <hyperlink ref="B30" location="'Explanatory notes'!A464" display="Explanatory notes"/>
    <hyperlink ref="B36" location="'Explanatory notes'!A476" display="Explanatory notes"/>
    <hyperlink ref="B38" location="'Explanatory notes'!A485" display="Explanatory notes"/>
    <hyperlink ref="B40" location="'Explanatory notes'!A495" display="Explanatory notes"/>
    <hyperlink ref="B42" location="'Explanatory notes'!A501" display="Explanatory notes"/>
  </hyperlinks>
  <pageMargins left="0.19685039370078741" right="0.19685039370078741" top="0.19685039370078741" bottom="0.19685039370078741" header="0.31496062992125984" footer="0.31496062992125984"/>
  <pageSetup scale="58" fitToHeight="0" orientation="landscape" r:id="rId1"/>
  <rowBreaks count="1" manualBreakCount="1">
    <brk id="4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4" zoomScale="90" zoomScaleNormal="90" zoomScaleSheetLayoutView="70" workbookViewId="0">
      <selection activeCell="A20" sqref="A20"/>
    </sheetView>
  </sheetViews>
  <sheetFormatPr defaultColWidth="9" defaultRowHeight="14.25" outlineLevelCol="1"/>
  <cols>
    <col min="1" max="1" width="74.125" style="5" customWidth="1"/>
    <col min="2" max="2" width="70.375" style="3" customWidth="1"/>
    <col min="3" max="3" width="9" style="3"/>
    <col min="4" max="4" width="25.625" style="3" hidden="1" customWidth="1" outlineLevel="1"/>
    <col min="5" max="5" width="30.5" style="3" hidden="1" customWidth="1" outlineLevel="1"/>
    <col min="6" max="6" width="15" style="3" hidden="1" customWidth="1" outlineLevel="1"/>
    <col min="7" max="7" width="9" style="3" collapsed="1"/>
    <col min="8" max="16384" width="9" style="3"/>
  </cols>
  <sheetData>
    <row r="1" spans="1:9" s="106" customFormat="1" ht="50.1" customHeight="1">
      <c r="A1" s="310" t="s">
        <v>1247</v>
      </c>
      <c r="B1" s="310"/>
      <c r="D1" s="330" t="s">
        <v>1333</v>
      </c>
      <c r="E1" s="330"/>
      <c r="F1" s="330"/>
    </row>
    <row r="2" spans="1:9" s="101" customFormat="1" ht="23.25">
      <c r="A2" s="114" t="s">
        <v>1233</v>
      </c>
      <c r="B2" s="118"/>
      <c r="D2" s="149" t="s">
        <v>1332</v>
      </c>
      <c r="E2" s="150" t="s">
        <v>1334</v>
      </c>
      <c r="F2" s="150" t="s">
        <v>1335</v>
      </c>
    </row>
    <row r="3" spans="1:9" s="101" customFormat="1" ht="18">
      <c r="A3" s="102"/>
      <c r="B3" s="117"/>
      <c r="D3" s="148"/>
      <c r="E3" s="148" t="str">
        <f>IF(D3="N","Exemption rejected","Continue mapping")</f>
        <v>Continue mapping</v>
      </c>
      <c r="F3" s="156">
        <f>IF(E3="Exemption granted","100%",IF(E3="Exemption rejected","0%",SUM(F24:F46)/135))</f>
        <v>0</v>
      </c>
    </row>
    <row r="4" spans="1:9" s="1" customFormat="1" ht="15.75">
      <c r="A4" s="311" t="s">
        <v>0</v>
      </c>
      <c r="B4" s="311"/>
    </row>
    <row r="5" spans="1:9" s="2" customFormat="1" ht="28.5" customHeight="1">
      <c r="A5" s="312" t="s">
        <v>1234</v>
      </c>
      <c r="B5" s="312"/>
      <c r="D5" s="165" t="s">
        <v>1346</v>
      </c>
      <c r="E5" s="105" t="s">
        <v>1348</v>
      </c>
      <c r="F5" s="105"/>
      <c r="G5" s="105"/>
      <c r="H5" s="105"/>
      <c r="I5" s="105"/>
    </row>
    <row r="6" spans="1:9" s="2" customFormat="1" ht="14.25" customHeight="1">
      <c r="A6" s="6"/>
      <c r="B6" s="6"/>
      <c r="D6" s="105"/>
      <c r="E6" s="105"/>
      <c r="F6" s="105"/>
      <c r="G6" s="105"/>
      <c r="H6" s="105"/>
      <c r="I6" s="105"/>
    </row>
    <row r="7" spans="1:9" s="2" customFormat="1" ht="28.5" customHeight="1">
      <c r="A7" s="314" t="s">
        <v>20</v>
      </c>
      <c r="B7" s="314"/>
      <c r="D7" s="313"/>
      <c r="E7" s="313"/>
      <c r="F7" s="105"/>
      <c r="G7" s="105"/>
      <c r="H7" s="105"/>
      <c r="I7" s="105"/>
    </row>
    <row r="8" spans="1:9" s="2" customFormat="1">
      <c r="A8" s="315" t="s">
        <v>89</v>
      </c>
      <c r="B8" s="315"/>
      <c r="D8" s="313"/>
      <c r="E8" s="313"/>
      <c r="F8" s="313"/>
      <c r="G8" s="313"/>
      <c r="H8" s="313"/>
      <c r="I8" s="313"/>
    </row>
    <row r="9" spans="1:9" s="2" customFormat="1" ht="28.5" customHeight="1">
      <c r="A9" s="315" t="s">
        <v>90</v>
      </c>
      <c r="B9" s="315"/>
      <c r="D9" s="313"/>
      <c r="E9" s="313"/>
    </row>
    <row r="10" spans="1:9" s="2" customFormat="1" ht="28.5" customHeight="1">
      <c r="A10" s="315" t="s">
        <v>91</v>
      </c>
      <c r="B10" s="315"/>
      <c r="D10" s="313"/>
      <c r="E10" s="313"/>
    </row>
    <row r="11" spans="1:9" s="2" customFormat="1">
      <c r="A11" s="315" t="s">
        <v>92</v>
      </c>
      <c r="B11" s="315"/>
      <c r="D11" s="316"/>
      <c r="E11" s="316"/>
      <c r="F11" s="316"/>
      <c r="G11" s="316"/>
      <c r="H11" s="316"/>
      <c r="I11" s="316"/>
    </row>
    <row r="12" spans="1:9" s="2" customFormat="1">
      <c r="A12" s="315" t="s">
        <v>93</v>
      </c>
      <c r="B12" s="315"/>
      <c r="D12" s="316"/>
      <c r="E12" s="316"/>
      <c r="F12" s="316"/>
      <c r="G12" s="316"/>
      <c r="H12" s="316"/>
      <c r="I12" s="316"/>
    </row>
    <row r="13" spans="1:9" s="2" customFormat="1">
      <c r="A13" s="315" t="s">
        <v>94</v>
      </c>
      <c r="B13" s="315"/>
    </row>
    <row r="14" spans="1:9" s="2" customFormat="1">
      <c r="A14" s="315" t="s">
        <v>688</v>
      </c>
      <c r="B14" s="315"/>
    </row>
    <row r="15" spans="1:9" s="2" customFormat="1">
      <c r="A15" s="315" t="s">
        <v>95</v>
      </c>
      <c r="B15" s="315"/>
    </row>
    <row r="16" spans="1:9" s="2" customFormat="1">
      <c r="A16" s="315" t="s">
        <v>96</v>
      </c>
      <c r="B16" s="315"/>
    </row>
    <row r="17" spans="1:6" s="2" customFormat="1" ht="15" thickBot="1">
      <c r="A17" s="6"/>
      <c r="B17" s="6"/>
    </row>
    <row r="18" spans="1:6" ht="15.75">
      <c r="A18" s="234" t="s">
        <v>628</v>
      </c>
      <c r="B18" s="235"/>
    </row>
    <row r="19" spans="1:6" s="106" customFormat="1" ht="15.75" thickBot="1">
      <c r="A19" s="236" t="s">
        <v>1370</v>
      </c>
      <c r="B19" s="237"/>
    </row>
    <row r="20" spans="1:6" s="106" customFormat="1" ht="15.75" thickBot="1">
      <c r="A20" s="490"/>
      <c r="B20" s="238"/>
    </row>
    <row r="21" spans="1:6" s="106" customFormat="1" ht="15">
      <c r="A21" s="239"/>
      <c r="B21" s="240"/>
    </row>
    <row r="22" spans="1:6" ht="40.5">
      <c r="A22" s="241" t="s">
        <v>5</v>
      </c>
      <c r="B22" s="242" t="s">
        <v>1216</v>
      </c>
      <c r="D22" s="154" t="s">
        <v>1341</v>
      </c>
      <c r="E22" s="154" t="s">
        <v>1345</v>
      </c>
      <c r="F22" s="154" t="s">
        <v>1342</v>
      </c>
    </row>
    <row r="23" spans="1:6" ht="15">
      <c r="A23" s="247" t="s">
        <v>159</v>
      </c>
      <c r="B23" s="271" t="s">
        <v>874</v>
      </c>
      <c r="D23" s="159"/>
      <c r="E23" s="174"/>
      <c r="F23" s="159"/>
    </row>
    <row r="24" spans="1:6">
      <c r="A24" s="231" t="s">
        <v>689</v>
      </c>
      <c r="B24" s="259"/>
      <c r="D24" s="148"/>
      <c r="E24" s="147"/>
      <c r="F24" s="161">
        <f>IF(OR(D24="Y",E24&lt;&gt;""),10,0)</f>
        <v>0</v>
      </c>
    </row>
    <row r="25" spans="1:6" ht="15">
      <c r="A25" s="243" t="s">
        <v>160</v>
      </c>
      <c r="B25" s="271" t="s">
        <v>874</v>
      </c>
      <c r="D25" s="159"/>
      <c r="E25" s="174"/>
      <c r="F25" s="162"/>
    </row>
    <row r="26" spans="1:6" ht="28.5">
      <c r="A26" s="254" t="s">
        <v>1235</v>
      </c>
      <c r="B26" s="272"/>
      <c r="D26" s="148"/>
      <c r="E26" s="171"/>
      <c r="F26" s="161">
        <f>IF(OR(D26="Y",E26&lt;&gt;""),10,0)</f>
        <v>0</v>
      </c>
    </row>
    <row r="27" spans="1:6" ht="15">
      <c r="A27" s="243" t="s">
        <v>161</v>
      </c>
      <c r="B27" s="271" t="s">
        <v>874</v>
      </c>
      <c r="D27" s="159"/>
      <c r="E27" s="174"/>
      <c r="F27" s="162"/>
    </row>
    <row r="28" spans="1:6" ht="28.5">
      <c r="A28" s="254" t="s">
        <v>1236</v>
      </c>
      <c r="B28" s="273"/>
      <c r="D28" s="148"/>
      <c r="E28" s="171"/>
      <c r="F28" s="161">
        <f>IF(OR(D28="Y",E28&lt;&gt;""),15,0)</f>
        <v>0</v>
      </c>
    </row>
    <row r="29" spans="1:6" ht="15">
      <c r="A29" s="243" t="s">
        <v>162</v>
      </c>
      <c r="B29" s="271" t="s">
        <v>874</v>
      </c>
      <c r="D29" s="159"/>
      <c r="E29" s="174"/>
      <c r="F29" s="162"/>
    </row>
    <row r="30" spans="1:6" ht="15">
      <c r="A30" s="254" t="s">
        <v>163</v>
      </c>
      <c r="B30" s="274"/>
      <c r="D30" s="148"/>
      <c r="E30" s="171"/>
      <c r="F30" s="161">
        <f>IF(OR(D30="Y",E30&lt;&gt;""),10*1/4,0)</f>
        <v>0</v>
      </c>
    </row>
    <row r="31" spans="1:6" ht="15">
      <c r="A31" s="254" t="s">
        <v>164</v>
      </c>
      <c r="B31" s="275"/>
      <c r="D31" s="148"/>
      <c r="E31" s="171"/>
      <c r="F31" s="161">
        <f>IF(OR(D31="Y",E31&lt;&gt;""),10*2/4,0)</f>
        <v>0</v>
      </c>
    </row>
    <row r="32" spans="1:6" ht="15">
      <c r="A32" s="254" t="s">
        <v>165</v>
      </c>
      <c r="B32" s="276"/>
      <c r="D32" s="148"/>
      <c r="E32" s="171"/>
      <c r="F32" s="161">
        <f t="shared" ref="F32" si="0">IF(OR(D32="Y",E32&lt;&gt;""),10*1/4,0)</f>
        <v>0</v>
      </c>
    </row>
    <row r="33" spans="1:6" ht="15">
      <c r="A33" s="243" t="s">
        <v>166</v>
      </c>
      <c r="B33" s="271" t="s">
        <v>874</v>
      </c>
      <c r="D33" s="159"/>
      <c r="E33" s="174"/>
      <c r="F33" s="162"/>
    </row>
    <row r="34" spans="1:6" s="101" customFormat="1" ht="15">
      <c r="A34" s="227" t="s">
        <v>97</v>
      </c>
      <c r="B34" s="277"/>
      <c r="D34" s="148"/>
      <c r="E34" s="171"/>
      <c r="F34" s="161">
        <f>IF(OR(D34="Y",E34&lt;&gt;""),30*2/12,0)</f>
        <v>0</v>
      </c>
    </row>
    <row r="35" spans="1:6" s="101" customFormat="1" ht="15">
      <c r="A35" s="227" t="s">
        <v>98</v>
      </c>
      <c r="B35" s="277"/>
      <c r="D35" s="148"/>
      <c r="E35" s="171"/>
      <c r="F35" s="161">
        <f>IF(OR(D35="Y",E35&lt;&gt;""),30*3/12,0)</f>
        <v>0</v>
      </c>
    </row>
    <row r="36" spans="1:6" s="101" customFormat="1" ht="15">
      <c r="A36" s="227" t="s">
        <v>99</v>
      </c>
      <c r="B36" s="277"/>
      <c r="D36" s="148"/>
      <c r="E36" s="171"/>
      <c r="F36" s="161">
        <f>IF(OR(D36="Y",E36&lt;&gt;""),30*3/12,0)</f>
        <v>0</v>
      </c>
    </row>
    <row r="37" spans="1:6" s="101" customFormat="1" ht="15">
      <c r="A37" s="227" t="s">
        <v>691</v>
      </c>
      <c r="B37" s="277"/>
      <c r="D37" s="148"/>
      <c r="E37" s="171"/>
      <c r="F37" s="161">
        <f t="shared" ref="F37:F38" si="1">IF(OR(D37="Y",E37&lt;&gt;""),30*2/12,0)</f>
        <v>0</v>
      </c>
    </row>
    <row r="38" spans="1:6" s="101" customFormat="1" ht="15">
      <c r="A38" s="227" t="s">
        <v>100</v>
      </c>
      <c r="B38" s="277"/>
      <c r="D38" s="148"/>
      <c r="E38" s="171"/>
      <c r="F38" s="161">
        <f t="shared" si="1"/>
        <v>0</v>
      </c>
    </row>
    <row r="39" spans="1:6" ht="15">
      <c r="A39" s="243" t="s">
        <v>167</v>
      </c>
      <c r="B39" s="271" t="s">
        <v>874</v>
      </c>
      <c r="D39" s="159"/>
      <c r="E39" s="174"/>
      <c r="F39" s="162"/>
    </row>
    <row r="40" spans="1:6" ht="28.5">
      <c r="A40" s="254" t="s">
        <v>1238</v>
      </c>
      <c r="B40" s="259"/>
      <c r="D40" s="148"/>
      <c r="E40" s="171"/>
      <c r="F40" s="161">
        <f>IF(OR(D40="Y",E40&lt;&gt;""),15,0)</f>
        <v>0</v>
      </c>
    </row>
    <row r="41" spans="1:6" ht="15">
      <c r="A41" s="243" t="s">
        <v>688</v>
      </c>
      <c r="B41" s="271" t="s">
        <v>874</v>
      </c>
      <c r="D41" s="159"/>
      <c r="E41" s="174"/>
      <c r="F41" s="162"/>
    </row>
    <row r="42" spans="1:6">
      <c r="A42" s="254" t="s">
        <v>690</v>
      </c>
      <c r="B42" s="259"/>
      <c r="D42" s="148"/>
      <c r="E42" s="171"/>
      <c r="F42" s="161">
        <f>IF(OR(D42="Y",E42&lt;&gt;""),20,0)</f>
        <v>0</v>
      </c>
    </row>
    <row r="43" spans="1:6" ht="15">
      <c r="A43" s="243" t="s">
        <v>168</v>
      </c>
      <c r="B43" s="271" t="s">
        <v>874</v>
      </c>
      <c r="D43" s="159"/>
      <c r="E43" s="174"/>
      <c r="F43" s="162"/>
    </row>
    <row r="44" spans="1:6" ht="28.5">
      <c r="A44" s="20" t="s">
        <v>1237</v>
      </c>
      <c r="B44" s="259"/>
      <c r="D44" s="148"/>
      <c r="E44" s="147"/>
      <c r="F44" s="161">
        <f>IF(OR(D44="Y",E44&lt;&gt;""),15,0)</f>
        <v>0</v>
      </c>
    </row>
    <row r="45" spans="1:6" ht="15">
      <c r="A45" s="243" t="s">
        <v>169</v>
      </c>
      <c r="B45" s="271" t="s">
        <v>874</v>
      </c>
      <c r="D45" s="159"/>
      <c r="E45" s="174"/>
      <c r="F45" s="162"/>
    </row>
    <row r="46" spans="1:6" ht="29.25" thickBot="1">
      <c r="A46" s="21" t="s">
        <v>1239</v>
      </c>
      <c r="B46" s="278"/>
      <c r="D46" s="148"/>
      <c r="E46" s="171"/>
      <c r="F46" s="161">
        <f>IF(OR(D46="Y",E46&lt;&gt;""),10,0)</f>
        <v>0</v>
      </c>
    </row>
  </sheetData>
  <sheetProtection algorithmName="SHA-512" hashValue="2/dVkQdNcb7c3Ry17Y6yTf24JZwPjgAQPf9QzJz1/QNmB3GBEYawi4gjo9HtbF9Ho6l2dud6E8kaHyH97QSD1g==" saltValue="HBogWnTlr4EHCbYDm2cF4A==" spinCount="100000" sheet="1" formatCells="0" formatRows="0"/>
  <protectedRanges>
    <protectedRange sqref="B46 B44 B42 B40 B30:B32 B28 B26 B24 B34:B38" name="範圍1"/>
  </protectedRanges>
  <mergeCells count="19">
    <mergeCell ref="A16:B16"/>
    <mergeCell ref="A8:B8"/>
    <mergeCell ref="A9:B9"/>
    <mergeCell ref="A10:B10"/>
    <mergeCell ref="A11:B11"/>
    <mergeCell ref="A12:B12"/>
    <mergeCell ref="A13:B13"/>
    <mergeCell ref="A14:B14"/>
    <mergeCell ref="A15:B15"/>
    <mergeCell ref="D8:I8"/>
    <mergeCell ref="D11:I12"/>
    <mergeCell ref="A1:B1"/>
    <mergeCell ref="A4:B4"/>
    <mergeCell ref="A5:B5"/>
    <mergeCell ref="A7:B7"/>
    <mergeCell ref="D1:F1"/>
    <mergeCell ref="D9:E9"/>
    <mergeCell ref="D10:E10"/>
    <mergeCell ref="D7:E7"/>
  </mergeCells>
  <phoneticPr fontId="3" type="noConversion"/>
  <hyperlinks>
    <hyperlink ref="B23" location="'Explanatory notes'!A426" display="Explanatory notes"/>
    <hyperlink ref="B25" location="'Explanatory notes'!A432" display="Explanatory notes"/>
    <hyperlink ref="B27" location="'Explanatory notes'!A435" display="Explanatory notes"/>
    <hyperlink ref="B29" location="'Explanatory notes'!A449" display="Explanatory notes"/>
    <hyperlink ref="B33" location="'Explanatory notes'!A464" display="Explanatory notes"/>
    <hyperlink ref="B39" location="'Explanatory notes'!A476" display="Explanatory notes"/>
    <hyperlink ref="B41" location="'Explanatory notes'!A485" display="Explanatory notes"/>
    <hyperlink ref="B43" location="'Explanatory notes'!A495" display="Explanatory notes"/>
    <hyperlink ref="B45" location="'Explanatory notes'!A501" display="Explanatory notes"/>
  </hyperlinks>
  <pageMargins left="7.874015748031496E-2" right="0" top="1.3779527559055118" bottom="0" header="0.19685039370078741" footer="0.19685039370078741"/>
  <pageSetup paperSize="9" scale="63" fitToHeight="0" orientation="landscape" r:id="rId1"/>
  <headerFooter>
    <oddHeader>&amp;L&amp;G</oddHeader>
    <oddFooter>&amp;R&amp;A Page &amp;P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opLeftCell="A7" zoomScaleNormal="100" zoomScaleSheetLayoutView="100" workbookViewId="0">
      <selection activeCell="A17" sqref="A17"/>
    </sheetView>
  </sheetViews>
  <sheetFormatPr defaultColWidth="9" defaultRowHeight="14.25" outlineLevelCol="1"/>
  <cols>
    <col min="1" max="1" width="74.125" style="5" customWidth="1"/>
    <col min="2" max="2" width="70.375" style="3" customWidth="1"/>
    <col min="3" max="3" width="9" style="3"/>
    <col min="4" max="4" width="35" style="3" hidden="1" customWidth="1" outlineLevel="1"/>
    <col min="5" max="5" width="15.625" style="3" hidden="1" customWidth="1" outlineLevel="1"/>
    <col min="6" max="6" width="15" style="3" hidden="1" customWidth="1" outlineLevel="1"/>
    <col min="7" max="7" width="9" style="3" collapsed="1"/>
    <col min="8" max="16384" width="9" style="3"/>
  </cols>
  <sheetData>
    <row r="1" spans="1:6" s="106" customFormat="1" ht="50.1" customHeight="1">
      <c r="A1" s="310" t="s">
        <v>1247</v>
      </c>
      <c r="B1" s="310"/>
      <c r="D1" s="330" t="s">
        <v>1333</v>
      </c>
      <c r="E1" s="330"/>
      <c r="F1" s="330"/>
    </row>
    <row r="2" spans="1:6" s="106" customFormat="1" ht="15">
      <c r="A2" s="107"/>
      <c r="B2" s="107"/>
      <c r="D2" s="149" t="s">
        <v>1332</v>
      </c>
      <c r="E2" s="150" t="s">
        <v>1334</v>
      </c>
      <c r="F2" s="150" t="s">
        <v>1335</v>
      </c>
    </row>
    <row r="3" spans="1:6" s="101" customFormat="1" ht="18">
      <c r="A3" s="102" t="s">
        <v>1241</v>
      </c>
      <c r="D3" s="148"/>
      <c r="E3" s="148" t="str">
        <f>IF(D3="N","Exemption rejected","Continue mapping")</f>
        <v>Continue mapping</v>
      </c>
      <c r="F3" s="156">
        <f>IF(E3="Exemption granted","100%",IF(E3="Exemption rejected","0%",SUM(F9:F15)/135))</f>
        <v>0</v>
      </c>
    </row>
    <row r="4" spans="1:6" s="101" customFormat="1" ht="18">
      <c r="A4" s="102"/>
      <c r="D4" s="1"/>
      <c r="E4" s="1"/>
      <c r="F4" s="1"/>
    </row>
    <row r="5" spans="1:6" s="1" customFormat="1" ht="15.75">
      <c r="A5" s="311" t="s">
        <v>0</v>
      </c>
      <c r="B5" s="311"/>
      <c r="D5" s="165" t="s">
        <v>1346</v>
      </c>
      <c r="E5" s="105" t="s">
        <v>1349</v>
      </c>
      <c r="F5" s="105"/>
    </row>
    <row r="6" spans="1:6" s="2" customFormat="1" ht="28.5" customHeight="1">
      <c r="A6" s="312" t="s">
        <v>1240</v>
      </c>
      <c r="B6" s="312"/>
    </row>
    <row r="7" spans="1:6" s="2" customFormat="1">
      <c r="A7" s="6"/>
      <c r="B7" s="6"/>
    </row>
    <row r="8" spans="1:6" s="2" customFormat="1" ht="30">
      <c r="A8" s="331" t="s">
        <v>20</v>
      </c>
      <c r="B8" s="331"/>
      <c r="D8" s="168" t="s">
        <v>20</v>
      </c>
      <c r="E8" s="169" t="s">
        <v>1356</v>
      </c>
      <c r="F8" s="169" t="s">
        <v>1342</v>
      </c>
    </row>
    <row r="9" spans="1:6" s="2" customFormat="1" ht="30">
      <c r="A9" s="342" t="s">
        <v>59</v>
      </c>
      <c r="B9" s="342"/>
      <c r="D9" s="166" t="s">
        <v>1350</v>
      </c>
      <c r="E9" s="173"/>
      <c r="F9" s="167">
        <f>IF(ISBLANK(E9),0,15)</f>
        <v>0</v>
      </c>
    </row>
    <row r="10" spans="1:6" s="2" customFormat="1" ht="15">
      <c r="A10" s="342" t="s">
        <v>61</v>
      </c>
      <c r="B10" s="342"/>
      <c r="D10" s="166" t="s">
        <v>1351</v>
      </c>
      <c r="E10" s="173"/>
      <c r="F10" s="167">
        <f>IF(ISBLANK(E10),0,15)</f>
        <v>0</v>
      </c>
    </row>
    <row r="11" spans="1:6" s="2" customFormat="1" ht="15">
      <c r="A11" s="342" t="s">
        <v>62</v>
      </c>
      <c r="B11" s="342"/>
      <c r="D11" s="166" t="s">
        <v>1352</v>
      </c>
      <c r="E11" s="173"/>
      <c r="F11" s="167">
        <f>IF(ISBLANK(E11),0,35*10/15)</f>
        <v>0</v>
      </c>
    </row>
    <row r="12" spans="1:6" s="2" customFormat="1" ht="15">
      <c r="A12" s="342" t="s">
        <v>68</v>
      </c>
      <c r="B12" s="342"/>
      <c r="D12" s="166" t="s">
        <v>1353</v>
      </c>
      <c r="E12" s="173"/>
      <c r="F12" s="167">
        <f>IF(ISBLANK(E12),0,35*3/15)</f>
        <v>0</v>
      </c>
    </row>
    <row r="13" spans="1:6" s="2" customFormat="1" ht="15">
      <c r="A13" s="342" t="s">
        <v>69</v>
      </c>
      <c r="B13" s="342"/>
      <c r="D13" s="166" t="s">
        <v>1354</v>
      </c>
      <c r="E13" s="173"/>
      <c r="F13" s="167">
        <f>IF(ISBLANK(E13),0,35*2/15)</f>
        <v>0</v>
      </c>
    </row>
    <row r="14" spans="1:6" s="2" customFormat="1" ht="15.75" thickBot="1">
      <c r="A14" s="6"/>
      <c r="B14" s="6"/>
      <c r="D14" s="166" t="s">
        <v>1355</v>
      </c>
      <c r="E14" s="173"/>
      <c r="F14" s="167">
        <f>IF(ISBLANK(E14),0,35)</f>
        <v>0</v>
      </c>
    </row>
    <row r="15" spans="1:6" ht="15.75">
      <c r="A15" s="234" t="s">
        <v>629</v>
      </c>
      <c r="B15" s="235"/>
      <c r="D15" s="166" t="s">
        <v>1349</v>
      </c>
      <c r="E15" s="173"/>
      <c r="F15" s="167">
        <f>IF(ISBLANK(E15),0,25)</f>
        <v>0</v>
      </c>
    </row>
    <row r="16" spans="1:6" s="106" customFormat="1" ht="15.75" thickBot="1">
      <c r="A16" s="236" t="s">
        <v>1370</v>
      </c>
      <c r="B16" s="237"/>
    </row>
    <row r="17" spans="1:6" s="106" customFormat="1" ht="15.75" thickBot="1">
      <c r="A17" s="490"/>
      <c r="B17" s="238"/>
    </row>
    <row r="18" spans="1:6" s="106" customFormat="1" ht="15">
      <c r="A18" s="239"/>
      <c r="B18" s="240"/>
    </row>
    <row r="19" spans="1:6" ht="40.5">
      <c r="A19" s="241" t="s">
        <v>5</v>
      </c>
      <c r="B19" s="242" t="s">
        <v>1216</v>
      </c>
    </row>
    <row r="20" spans="1:6" ht="15">
      <c r="A20" s="247" t="s">
        <v>170</v>
      </c>
      <c r="B20" s="244" t="s">
        <v>874</v>
      </c>
    </row>
    <row r="21" spans="1:6" s="101" customFormat="1">
      <c r="A21" s="227" t="s">
        <v>650</v>
      </c>
      <c r="B21" s="279"/>
    </row>
    <row r="22" spans="1:6" s="101" customFormat="1" ht="28.5">
      <c r="A22" s="227" t="s">
        <v>859</v>
      </c>
      <c r="B22" s="279"/>
      <c r="F22" s="101" t="s">
        <v>1368</v>
      </c>
    </row>
    <row r="23" spans="1:6" s="101" customFormat="1">
      <c r="A23" s="227" t="s">
        <v>60</v>
      </c>
      <c r="B23" s="279"/>
    </row>
    <row r="24" spans="1:6" ht="15">
      <c r="A24" s="247" t="s">
        <v>171</v>
      </c>
      <c r="B24" s="280" t="s">
        <v>874</v>
      </c>
    </row>
    <row r="25" spans="1:6">
      <c r="A25" s="281" t="s">
        <v>651</v>
      </c>
      <c r="B25" s="279"/>
    </row>
    <row r="26" spans="1:6">
      <c r="A26" s="281" t="s">
        <v>652</v>
      </c>
      <c r="B26" s="279"/>
    </row>
    <row r="27" spans="1:6" ht="15">
      <c r="A27" s="247" t="s">
        <v>172</v>
      </c>
      <c r="B27" s="280" t="s">
        <v>874</v>
      </c>
    </row>
    <row r="28" spans="1:6" s="101" customFormat="1">
      <c r="A28" s="227" t="s">
        <v>653</v>
      </c>
      <c r="B28" s="279"/>
    </row>
    <row r="29" spans="1:6" s="101" customFormat="1">
      <c r="A29" s="227" t="s">
        <v>654</v>
      </c>
      <c r="B29" s="279"/>
    </row>
    <row r="30" spans="1:6" s="101" customFormat="1" ht="28.5">
      <c r="A30" s="227" t="s">
        <v>860</v>
      </c>
      <c r="B30" s="279"/>
    </row>
    <row r="31" spans="1:6" s="101" customFormat="1">
      <c r="A31" s="227" t="s">
        <v>655</v>
      </c>
      <c r="B31" s="248"/>
    </row>
    <row r="32" spans="1:6" s="101" customFormat="1">
      <c r="A32" s="227" t="s">
        <v>63</v>
      </c>
      <c r="B32" s="279"/>
    </row>
    <row r="33" spans="1:2" s="101" customFormat="1">
      <c r="A33" s="227" t="s">
        <v>64</v>
      </c>
      <c r="B33" s="279"/>
    </row>
    <row r="34" spans="1:2" s="101" customFormat="1">
      <c r="A34" s="227" t="s">
        <v>65</v>
      </c>
      <c r="B34" s="279"/>
    </row>
    <row r="35" spans="1:2" s="101" customFormat="1">
      <c r="A35" s="227" t="s">
        <v>66</v>
      </c>
      <c r="B35" s="279"/>
    </row>
    <row r="36" spans="1:2" s="101" customFormat="1" ht="28.5">
      <c r="A36" s="227" t="s">
        <v>861</v>
      </c>
      <c r="B36" s="279"/>
    </row>
    <row r="37" spans="1:2" s="101" customFormat="1">
      <c r="A37" s="227" t="s">
        <v>67</v>
      </c>
      <c r="B37" s="279"/>
    </row>
    <row r="38" spans="1:2" ht="15">
      <c r="A38" s="247" t="s">
        <v>173</v>
      </c>
      <c r="B38" s="280" t="s">
        <v>874</v>
      </c>
    </row>
    <row r="39" spans="1:2" s="101" customFormat="1">
      <c r="A39" s="227" t="s">
        <v>70</v>
      </c>
      <c r="B39" s="279"/>
    </row>
    <row r="40" spans="1:2" s="101" customFormat="1">
      <c r="A40" s="227" t="s">
        <v>71</v>
      </c>
      <c r="B40" s="279"/>
    </row>
    <row r="41" spans="1:2" s="101" customFormat="1">
      <c r="A41" s="227" t="s">
        <v>72</v>
      </c>
      <c r="B41" s="279"/>
    </row>
    <row r="42" spans="1:2" s="101" customFormat="1">
      <c r="A42" s="227" t="s">
        <v>73</v>
      </c>
      <c r="B42" s="279"/>
    </row>
    <row r="43" spans="1:2" ht="15">
      <c r="A43" s="247" t="s">
        <v>174</v>
      </c>
      <c r="B43" s="280" t="s">
        <v>874</v>
      </c>
    </row>
    <row r="44" spans="1:2" s="101" customFormat="1">
      <c r="A44" s="227" t="s">
        <v>74</v>
      </c>
      <c r="B44" s="279"/>
    </row>
    <row r="45" spans="1:2" s="101" customFormat="1" ht="28.5">
      <c r="A45" s="227" t="s">
        <v>862</v>
      </c>
      <c r="B45" s="279"/>
    </row>
    <row r="46" spans="1:2" s="101" customFormat="1" ht="29.25" thickBot="1">
      <c r="A46" s="228" t="s">
        <v>863</v>
      </c>
      <c r="B46" s="282"/>
    </row>
  </sheetData>
  <sheetProtection algorithmName="SHA-512" hashValue="cMWUc48ku2lhyS8ya6rjAuefVsvYchWiR6uWDkEXFcbMe6/Ce4qxNg02+top29rHbVZCecyTv8i3U7ZjnFoyRw==" saltValue="PMnqvavmZljkloSs5c2CUg==" spinCount="100000" sheet="1" formatCells="0" formatRows="0"/>
  <protectedRanges>
    <protectedRange sqref="B44:B46 B39:B42 B28:B37 B25:B26 B21:B23" name="範圍1"/>
  </protectedRanges>
  <mergeCells count="10">
    <mergeCell ref="D1:F1"/>
    <mergeCell ref="A12:B12"/>
    <mergeCell ref="A13:B13"/>
    <mergeCell ref="A1:B1"/>
    <mergeCell ref="A5:B5"/>
    <mergeCell ref="A6:B6"/>
    <mergeCell ref="A8:B8"/>
    <mergeCell ref="A11:B11"/>
    <mergeCell ref="A9:B9"/>
    <mergeCell ref="A10:B10"/>
  </mergeCells>
  <phoneticPr fontId="3" type="noConversion"/>
  <hyperlinks>
    <hyperlink ref="B38" location="'Explanatory notes'!A592" display="Explanatory notes"/>
    <hyperlink ref="B27" location="'Explanatory notes'!A527" display="Explanatory notes"/>
    <hyperlink ref="B24" location="'Explanatory notes'!A516" display="Explanatory notes"/>
    <hyperlink ref="B20" location="'Explanatory notes'!A506" display="Explanatory notes"/>
    <hyperlink ref="B43" location="'Explanatory notes'!A635" display="Explanatory notes"/>
  </hyperlinks>
  <pageMargins left="0.47244094488188981" right="0.47244094488188981" top="1.3779527559055118" bottom="0.59055118110236227" header="0.19685039370078741" footer="0.19685039370078741"/>
  <pageSetup paperSize="9" scale="80" fitToHeight="0" orientation="landscape" r:id="rId1"/>
  <headerFooter>
    <oddHeader>&amp;L&amp;G</oddHeader>
    <oddFooter>&amp;R&amp;"Arial,標準"&amp;9Module 8 - 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topLeftCell="A7" zoomScaleNormal="100" zoomScaleSheetLayoutView="100" workbookViewId="0">
      <selection activeCell="A18" sqref="A18"/>
    </sheetView>
  </sheetViews>
  <sheetFormatPr defaultColWidth="9" defaultRowHeight="14.25" outlineLevelCol="1"/>
  <cols>
    <col min="1" max="1" width="74.125" style="5" customWidth="1"/>
    <col min="2" max="2" width="70.375" style="3" customWidth="1"/>
    <col min="3" max="3" width="9" style="3"/>
    <col min="4" max="4" width="32.625" style="3" hidden="1" customWidth="1" outlineLevel="1"/>
    <col min="5" max="5" width="30.5" style="3" hidden="1" customWidth="1" outlineLevel="1"/>
    <col min="6" max="6" width="15.125" style="3" hidden="1" customWidth="1" outlineLevel="1"/>
    <col min="7" max="7" width="9" style="3" collapsed="1"/>
    <col min="8" max="16384" width="9" style="3"/>
  </cols>
  <sheetData>
    <row r="1" spans="1:6" s="106" customFormat="1" ht="50.1" customHeight="1">
      <c r="A1" s="310" t="s">
        <v>1247</v>
      </c>
      <c r="B1" s="310"/>
      <c r="D1" s="330" t="s">
        <v>1333</v>
      </c>
      <c r="E1" s="330"/>
      <c r="F1" s="330"/>
    </row>
    <row r="2" spans="1:6" s="106" customFormat="1" ht="14.25" customHeight="1">
      <c r="A2" s="107"/>
      <c r="B2" s="349" t="s">
        <v>1253</v>
      </c>
      <c r="D2" s="149" t="s">
        <v>1332</v>
      </c>
      <c r="E2" s="150" t="s">
        <v>1334</v>
      </c>
      <c r="F2" s="150" t="s">
        <v>1335</v>
      </c>
    </row>
    <row r="3" spans="1:6" s="106" customFormat="1" ht="14.25" customHeight="1">
      <c r="A3" s="115"/>
      <c r="B3" s="349"/>
      <c r="D3" s="148"/>
      <c r="E3" s="148" t="str">
        <f>IF(D3="N","Exemption rejected","Continue mapping")</f>
        <v>Continue mapping</v>
      </c>
      <c r="F3" s="156">
        <f>IF(E3="Exemption granted","100%",IF(E3="Exemption rejected","0%",SUM(F12:F16)/115))</f>
        <v>0</v>
      </c>
    </row>
    <row r="4" spans="1:6" s="106" customFormat="1" ht="18">
      <c r="A4" s="102" t="s">
        <v>1242</v>
      </c>
      <c r="B4" s="349"/>
      <c r="D4" s="1"/>
      <c r="E4" s="1"/>
      <c r="F4" s="1"/>
    </row>
    <row r="5" spans="1:6" s="106" customFormat="1" ht="14.25" customHeight="1">
      <c r="A5" s="115"/>
      <c r="B5" s="349"/>
    </row>
    <row r="6" spans="1:6" s="101" customFormat="1">
      <c r="B6" s="349"/>
    </row>
    <row r="7" spans="1:6" s="101" customFormat="1" ht="18">
      <c r="A7" s="102"/>
      <c r="B7" s="350"/>
      <c r="D7" s="165" t="s">
        <v>1346</v>
      </c>
      <c r="E7" s="105" t="s">
        <v>1363</v>
      </c>
    </row>
    <row r="8" spans="1:6" s="1" customFormat="1" ht="15.75">
      <c r="A8" s="311" t="s">
        <v>0</v>
      </c>
      <c r="B8" s="311"/>
    </row>
    <row r="9" spans="1:6" s="2" customFormat="1">
      <c r="A9" s="312" t="s">
        <v>1243</v>
      </c>
      <c r="B9" s="312"/>
      <c r="F9" s="105"/>
    </row>
    <row r="10" spans="1:6" s="2" customFormat="1" ht="14.25" customHeight="1">
      <c r="A10" s="6"/>
      <c r="B10" s="6"/>
      <c r="D10" s="137"/>
      <c r="E10" s="137"/>
      <c r="F10" s="137"/>
    </row>
    <row r="11" spans="1:6" s="2" customFormat="1" ht="15.75">
      <c r="A11" s="331" t="s">
        <v>20</v>
      </c>
      <c r="B11" s="331"/>
      <c r="D11" s="170" t="s">
        <v>1357</v>
      </c>
      <c r="E11" s="169" t="s">
        <v>1356</v>
      </c>
      <c r="F11" s="169" t="s">
        <v>1342</v>
      </c>
    </row>
    <row r="12" spans="1:6" s="2" customFormat="1" ht="15">
      <c r="A12" s="312" t="s">
        <v>101</v>
      </c>
      <c r="B12" s="312"/>
      <c r="D12" s="166" t="s">
        <v>1358</v>
      </c>
      <c r="E12" s="173"/>
      <c r="F12" s="167">
        <f>IF(ISBLANK(E12),0,20)</f>
        <v>0</v>
      </c>
    </row>
    <row r="13" spans="1:6" s="2" customFormat="1" ht="30">
      <c r="A13" s="312" t="s">
        <v>102</v>
      </c>
      <c r="B13" s="312"/>
      <c r="D13" s="166" t="s">
        <v>1359</v>
      </c>
      <c r="E13" s="173"/>
      <c r="F13" s="167">
        <f>IF(ISBLANK(E13),0,85*6/65)</f>
        <v>0</v>
      </c>
    </row>
    <row r="14" spans="1:6" s="2" customFormat="1" ht="14.25" customHeight="1">
      <c r="A14" s="312" t="s">
        <v>158</v>
      </c>
      <c r="B14" s="312"/>
      <c r="D14" s="166" t="s">
        <v>1360</v>
      </c>
      <c r="E14" s="173"/>
      <c r="F14" s="167">
        <f>IF(ISBLANK(E14),0,85*21/65)</f>
        <v>0</v>
      </c>
    </row>
    <row r="15" spans="1:6" s="2" customFormat="1" ht="14.25" customHeight="1" thickBot="1">
      <c r="A15" s="6"/>
      <c r="B15" s="6"/>
      <c r="D15" s="166" t="s">
        <v>1361</v>
      </c>
      <c r="E15" s="173"/>
      <c r="F15" s="167">
        <f>IF(ISBLANK(E15),0,85*24/65+10)</f>
        <v>0</v>
      </c>
    </row>
    <row r="16" spans="1:6" ht="15.75">
      <c r="A16" s="234" t="s">
        <v>629</v>
      </c>
      <c r="B16" s="283"/>
      <c r="D16" s="166" t="s">
        <v>1362</v>
      </c>
      <c r="E16" s="173"/>
      <c r="F16" s="167">
        <f>IF(ISBLANK(E16),0,85*14/65)</f>
        <v>0</v>
      </c>
    </row>
    <row r="17" spans="1:6" s="106" customFormat="1" ht="15.75" thickBot="1">
      <c r="A17" s="236" t="s">
        <v>1370</v>
      </c>
      <c r="B17" s="237"/>
    </row>
    <row r="18" spans="1:6" s="106" customFormat="1" ht="15.75" thickBot="1">
      <c r="A18" s="490"/>
      <c r="B18" s="238"/>
    </row>
    <row r="19" spans="1:6" s="106" customFormat="1" ht="15">
      <c r="A19" s="239"/>
      <c r="B19" s="240"/>
    </row>
    <row r="20" spans="1:6" ht="40.5" customHeight="1">
      <c r="A20" s="241" t="s">
        <v>5</v>
      </c>
      <c r="B20" s="242" t="s">
        <v>1216</v>
      </c>
      <c r="D20" s="106"/>
      <c r="E20" s="106"/>
      <c r="F20" s="106"/>
    </row>
    <row r="21" spans="1:6" ht="15">
      <c r="A21" s="247" t="s">
        <v>175</v>
      </c>
      <c r="B21" s="244" t="s">
        <v>874</v>
      </c>
      <c r="D21" s="106"/>
      <c r="E21" s="106"/>
      <c r="F21" s="106"/>
    </row>
    <row r="22" spans="1:6" ht="15">
      <c r="A22" s="347" t="s">
        <v>103</v>
      </c>
      <c r="B22" s="348"/>
    </row>
    <row r="23" spans="1:6">
      <c r="A23" s="284" t="s">
        <v>104</v>
      </c>
      <c r="B23" s="285"/>
    </row>
    <row r="24" spans="1:6">
      <c r="A24" s="286" t="s">
        <v>105</v>
      </c>
      <c r="B24" s="287"/>
    </row>
    <row r="25" spans="1:6">
      <c r="A25" s="286" t="s">
        <v>106</v>
      </c>
      <c r="B25" s="287"/>
    </row>
    <row r="26" spans="1:6">
      <c r="A26" s="286" t="s">
        <v>107</v>
      </c>
      <c r="B26" s="287"/>
    </row>
    <row r="27" spans="1:6">
      <c r="A27" s="286" t="s">
        <v>108</v>
      </c>
      <c r="B27" s="287"/>
    </row>
    <row r="28" spans="1:6">
      <c r="A28" s="286" t="s">
        <v>109</v>
      </c>
      <c r="B28" s="287"/>
    </row>
    <row r="29" spans="1:6">
      <c r="A29" s="286" t="s">
        <v>648</v>
      </c>
      <c r="B29" s="287"/>
    </row>
    <row r="30" spans="1:6">
      <c r="A30" s="286" t="s">
        <v>110</v>
      </c>
      <c r="B30" s="287"/>
    </row>
    <row r="31" spans="1:6">
      <c r="A31" s="286" t="s">
        <v>111</v>
      </c>
      <c r="B31" s="287"/>
    </row>
    <row r="32" spans="1:6">
      <c r="A32" s="286" t="s">
        <v>112</v>
      </c>
      <c r="B32" s="287"/>
    </row>
    <row r="33" spans="1:2">
      <c r="A33" s="286" t="s">
        <v>113</v>
      </c>
      <c r="B33" s="287"/>
    </row>
    <row r="34" spans="1:2">
      <c r="A34" s="286" t="s">
        <v>114</v>
      </c>
      <c r="B34" s="287"/>
    </row>
    <row r="35" spans="1:2">
      <c r="A35" s="286" t="s">
        <v>115</v>
      </c>
      <c r="B35" s="287"/>
    </row>
    <row r="36" spans="1:2">
      <c r="A36" s="286" t="s">
        <v>116</v>
      </c>
      <c r="B36" s="287"/>
    </row>
    <row r="37" spans="1:2">
      <c r="A37" s="229" t="s">
        <v>117</v>
      </c>
      <c r="B37" s="287"/>
    </row>
    <row r="38" spans="1:2" ht="28.5" customHeight="1">
      <c r="A38" s="267" t="s">
        <v>1244</v>
      </c>
      <c r="B38" s="244" t="s">
        <v>874</v>
      </c>
    </row>
    <row r="39" spans="1:2" ht="28.5" customHeight="1">
      <c r="A39" s="230" t="s">
        <v>118</v>
      </c>
      <c r="B39" s="288"/>
    </row>
    <row r="40" spans="1:2" ht="15">
      <c r="A40" s="345" t="s">
        <v>119</v>
      </c>
      <c r="B40" s="344"/>
    </row>
    <row r="41" spans="1:2">
      <c r="A41" s="286" t="s">
        <v>120</v>
      </c>
      <c r="B41" s="287"/>
    </row>
    <row r="42" spans="1:2">
      <c r="A42" s="229" t="s">
        <v>649</v>
      </c>
      <c r="B42" s="287"/>
    </row>
    <row r="43" spans="1:2" ht="15">
      <c r="A43" s="289" t="s">
        <v>122</v>
      </c>
      <c r="B43" s="290" t="s">
        <v>874</v>
      </c>
    </row>
    <row r="44" spans="1:2">
      <c r="A44" s="286" t="s">
        <v>123</v>
      </c>
      <c r="B44" s="287"/>
    </row>
    <row r="45" spans="1:2">
      <c r="A45" s="286" t="s">
        <v>124</v>
      </c>
      <c r="B45" s="287"/>
    </row>
    <row r="46" spans="1:2">
      <c r="A46" s="286" t="s">
        <v>125</v>
      </c>
      <c r="B46" s="287"/>
    </row>
    <row r="47" spans="1:2" ht="28.5">
      <c r="A47" s="286" t="s">
        <v>864</v>
      </c>
      <c r="B47" s="287"/>
    </row>
    <row r="48" spans="1:2">
      <c r="A48" s="286" t="s">
        <v>126</v>
      </c>
      <c r="B48" s="287"/>
    </row>
    <row r="49" spans="1:2">
      <c r="A49" s="286" t="s">
        <v>127</v>
      </c>
      <c r="B49" s="287"/>
    </row>
    <row r="50" spans="1:2">
      <c r="A50" s="286" t="s">
        <v>128</v>
      </c>
      <c r="B50" s="287"/>
    </row>
    <row r="51" spans="1:2">
      <c r="A51" s="286" t="s">
        <v>129</v>
      </c>
      <c r="B51" s="287"/>
    </row>
    <row r="52" spans="1:2">
      <c r="A52" s="286" t="s">
        <v>130</v>
      </c>
      <c r="B52" s="287"/>
    </row>
    <row r="53" spans="1:2" ht="15">
      <c r="A53" s="289" t="s">
        <v>131</v>
      </c>
      <c r="B53" s="290" t="s">
        <v>874</v>
      </c>
    </row>
    <row r="54" spans="1:2">
      <c r="A54" s="286" t="s">
        <v>132</v>
      </c>
      <c r="B54" s="287"/>
    </row>
    <row r="55" spans="1:2">
      <c r="A55" s="286" t="s">
        <v>133</v>
      </c>
      <c r="B55" s="287"/>
    </row>
    <row r="56" spans="1:2">
      <c r="A56" s="286" t="s">
        <v>540</v>
      </c>
      <c r="B56" s="287"/>
    </row>
    <row r="57" spans="1:2">
      <c r="A57" s="286" t="s">
        <v>134</v>
      </c>
      <c r="B57" s="287"/>
    </row>
    <row r="58" spans="1:2">
      <c r="A58" s="286" t="s">
        <v>135</v>
      </c>
      <c r="B58" s="287"/>
    </row>
    <row r="59" spans="1:2">
      <c r="A59" s="286" t="s">
        <v>136</v>
      </c>
      <c r="B59" s="287"/>
    </row>
    <row r="60" spans="1:2">
      <c r="A60" s="286" t="s">
        <v>137</v>
      </c>
      <c r="B60" s="287"/>
    </row>
    <row r="61" spans="1:2">
      <c r="A61" s="286" t="s">
        <v>138</v>
      </c>
      <c r="B61" s="287"/>
    </row>
    <row r="62" spans="1:2">
      <c r="A62" s="286" t="s">
        <v>128</v>
      </c>
      <c r="B62" s="287"/>
    </row>
    <row r="63" spans="1:2">
      <c r="A63" s="286" t="s">
        <v>139</v>
      </c>
      <c r="B63" s="287"/>
    </row>
    <row r="64" spans="1:2">
      <c r="A64" s="286" t="s">
        <v>140</v>
      </c>
      <c r="B64" s="287"/>
    </row>
    <row r="65" spans="1:2" ht="15">
      <c r="A65" s="289" t="s">
        <v>141</v>
      </c>
      <c r="B65" s="291" t="s">
        <v>874</v>
      </c>
    </row>
    <row r="66" spans="1:2">
      <c r="A66" s="286" t="s">
        <v>142</v>
      </c>
      <c r="B66" s="287"/>
    </row>
    <row r="67" spans="1:2" ht="15">
      <c r="A67" s="289" t="s">
        <v>143</v>
      </c>
      <c r="B67" s="291" t="s">
        <v>874</v>
      </c>
    </row>
    <row r="68" spans="1:2">
      <c r="A68" s="286" t="s">
        <v>144</v>
      </c>
      <c r="B68" s="287"/>
    </row>
    <row r="69" spans="1:2">
      <c r="A69" s="286" t="s">
        <v>145</v>
      </c>
      <c r="B69" s="287"/>
    </row>
    <row r="70" spans="1:2">
      <c r="A70" s="286" t="s">
        <v>146</v>
      </c>
      <c r="B70" s="287"/>
    </row>
    <row r="71" spans="1:2">
      <c r="A71" s="286" t="s">
        <v>147</v>
      </c>
      <c r="B71" s="287"/>
    </row>
    <row r="72" spans="1:2">
      <c r="A72" s="286" t="s">
        <v>148</v>
      </c>
      <c r="B72" s="287"/>
    </row>
    <row r="73" spans="1:2">
      <c r="A73" s="286" t="s">
        <v>149</v>
      </c>
      <c r="B73" s="287"/>
    </row>
    <row r="74" spans="1:2">
      <c r="A74" s="286" t="s">
        <v>150</v>
      </c>
      <c r="B74" s="287"/>
    </row>
    <row r="75" spans="1:2">
      <c r="A75" s="286" t="s">
        <v>151</v>
      </c>
      <c r="B75" s="287"/>
    </row>
    <row r="76" spans="1:2">
      <c r="A76" s="229" t="s">
        <v>152</v>
      </c>
      <c r="B76" s="287"/>
    </row>
    <row r="77" spans="1:2" ht="15">
      <c r="A77" s="292" t="s">
        <v>647</v>
      </c>
      <c r="B77" s="293" t="s">
        <v>874</v>
      </c>
    </row>
    <row r="78" spans="1:2" ht="15">
      <c r="A78" s="294" t="s">
        <v>119</v>
      </c>
      <c r="B78" s="295"/>
    </row>
    <row r="79" spans="1:2">
      <c r="A79" s="286" t="s">
        <v>153</v>
      </c>
      <c r="B79" s="287"/>
    </row>
    <row r="80" spans="1:2" ht="15">
      <c r="A80" s="343" t="s">
        <v>122</v>
      </c>
      <c r="B80" s="344"/>
    </row>
    <row r="81" spans="1:2">
      <c r="A81" s="286" t="s">
        <v>154</v>
      </c>
      <c r="B81" s="287"/>
    </row>
    <row r="82" spans="1:2" ht="15">
      <c r="A82" s="343" t="s">
        <v>131</v>
      </c>
      <c r="B82" s="344"/>
    </row>
    <row r="83" spans="1:2" s="101" customFormat="1">
      <c r="A83" s="286" t="s">
        <v>155</v>
      </c>
      <c r="B83" s="287"/>
    </row>
    <row r="84" spans="1:2" ht="15">
      <c r="A84" s="343" t="s">
        <v>141</v>
      </c>
      <c r="B84" s="344"/>
    </row>
    <row r="85" spans="1:2" s="101" customFormat="1">
      <c r="A85" s="286" t="s">
        <v>156</v>
      </c>
      <c r="B85" s="287"/>
    </row>
    <row r="86" spans="1:2" ht="15">
      <c r="A86" s="345" t="s">
        <v>143</v>
      </c>
      <c r="B86" s="346"/>
    </row>
    <row r="87" spans="1:2">
      <c r="A87" s="229" t="s">
        <v>157</v>
      </c>
      <c r="B87" s="287"/>
    </row>
    <row r="88" spans="1:2" s="105" customFormat="1" ht="28.5" customHeight="1">
      <c r="A88" s="267" t="s">
        <v>176</v>
      </c>
      <c r="B88" s="244" t="s">
        <v>874</v>
      </c>
    </row>
    <row r="89" spans="1:2" ht="29.25" thickBot="1">
      <c r="A89" s="21" t="s">
        <v>177</v>
      </c>
      <c r="B89" s="296"/>
    </row>
  </sheetData>
  <sheetProtection algorithmName="SHA-512" hashValue="BuPPlGw5Kr92WxWLsP4R3KTLX8CMDQUq08AbtQUX5X26l/epyjjF4fAwbnvQMaqQuOLJTE4I0WfDlImUTVn68A==" saltValue="BCrpUv65hx5sArGJE5ycug==" spinCount="100000" sheet="1" formatCells="0" formatRows="0"/>
  <protectedRanges>
    <protectedRange sqref="B41:B42 B44:B52 B79 B81 B83 B85 B89 B23:B37 B54:B64 B66 B68:B76 B87" name="範圍1"/>
  </protectedRanges>
  <mergeCells count="15">
    <mergeCell ref="D1:F1"/>
    <mergeCell ref="A82:B82"/>
    <mergeCell ref="A84:B84"/>
    <mergeCell ref="A86:B86"/>
    <mergeCell ref="A80:B80"/>
    <mergeCell ref="A1:B1"/>
    <mergeCell ref="A14:B14"/>
    <mergeCell ref="A22:B22"/>
    <mergeCell ref="A40:B40"/>
    <mergeCell ref="A8:B8"/>
    <mergeCell ref="A9:B9"/>
    <mergeCell ref="A11:B11"/>
    <mergeCell ref="A12:B12"/>
    <mergeCell ref="A13:B13"/>
    <mergeCell ref="B2:B7"/>
  </mergeCells>
  <phoneticPr fontId="3" type="noConversion"/>
  <hyperlinks>
    <hyperlink ref="B21" location="'Explanatory notes'!A645" display="Explanatory notes"/>
    <hyperlink ref="B38" location="'Explanatory notes'!A677" display="Explanatory notes"/>
    <hyperlink ref="B43" location="'Explanatory notes'!A687" display="Explanatory notes"/>
    <hyperlink ref="B53" location="'Explanatory notes'!A708" display="Explanatory notes"/>
    <hyperlink ref="B65" location="'Explanatory notes'!A733" display="Explanatory notes"/>
    <hyperlink ref="B67" location="'Explanatory notes'!A737" display="Explanatory notes"/>
    <hyperlink ref="B77" location="'Explanatory notes'!A751" display="Explanatory notes"/>
    <hyperlink ref="B88" location="'Explanatory notes'!A775" display="Explanatory notes"/>
  </hyperlinks>
  <pageMargins left="0.47244094488188981" right="0.47244094488188981" top="1.3779527559055118" bottom="0.59055118110236227" header="0.19685039370078741" footer="0.19685039370078741"/>
  <pageSetup paperSize="9" scale="81" fitToHeight="0" orientation="landscape" horizontalDpi="300" verticalDpi="300" r:id="rId1"/>
  <headerFooter>
    <oddHeader>&amp;L&amp;G</oddHeader>
    <oddFooter>&amp;R&amp;"Arial,標準"&amp;9Module 9 - 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opLeftCell="A3" zoomScale="90" zoomScaleNormal="90" zoomScaleSheetLayoutView="100" workbookViewId="0">
      <selection activeCell="B24" sqref="B24"/>
    </sheetView>
  </sheetViews>
  <sheetFormatPr defaultColWidth="9" defaultRowHeight="14.25" outlineLevelCol="1"/>
  <cols>
    <col min="1" max="1" width="74.125" style="5" customWidth="1"/>
    <col min="2" max="2" width="70.375" style="7" customWidth="1"/>
    <col min="3" max="3" width="9" style="3"/>
    <col min="4" max="5" width="25" style="3" hidden="1" customWidth="1" outlineLevel="1"/>
    <col min="6" max="6" width="15" style="3" hidden="1" customWidth="1" outlineLevel="1"/>
    <col min="7" max="7" width="9" style="3" collapsed="1"/>
    <col min="8" max="16384" width="9" style="3"/>
  </cols>
  <sheetData>
    <row r="1" spans="1:6" s="106" customFormat="1" ht="50.1" customHeight="1">
      <c r="A1" s="310" t="s">
        <v>1247</v>
      </c>
      <c r="B1" s="310"/>
      <c r="D1" s="330" t="s">
        <v>1333</v>
      </c>
      <c r="E1" s="330"/>
      <c r="F1" s="330"/>
    </row>
    <row r="2" spans="1:6" s="106" customFormat="1" ht="15" customHeight="1">
      <c r="A2" s="107"/>
      <c r="B2" s="361" t="s">
        <v>1252</v>
      </c>
      <c r="D2" s="149" t="s">
        <v>1332</v>
      </c>
      <c r="E2" s="150" t="s">
        <v>1334</v>
      </c>
      <c r="F2" s="150" t="s">
        <v>1335</v>
      </c>
    </row>
    <row r="3" spans="1:6" s="106" customFormat="1">
      <c r="A3" s="115"/>
      <c r="B3" s="361"/>
      <c r="D3" s="148"/>
      <c r="E3" s="148" t="str">
        <f>IF(D3="N","Exemption rejected","Continue mapping")</f>
        <v>Continue mapping</v>
      </c>
      <c r="F3" s="156">
        <f>IF(E3="Exemption granted","100%",IF(E3="Exemption rejected","0%",SUM(F29:F54)/130))</f>
        <v>0</v>
      </c>
    </row>
    <row r="4" spans="1:6" s="106" customFormat="1" ht="18">
      <c r="A4" s="102" t="s">
        <v>1245</v>
      </c>
      <c r="B4" s="361"/>
      <c r="D4" s="1"/>
      <c r="E4" s="1"/>
      <c r="F4" s="1"/>
    </row>
    <row r="5" spans="1:6" s="106" customFormat="1" ht="15">
      <c r="A5" s="115"/>
      <c r="B5" s="361"/>
      <c r="D5" s="165" t="s">
        <v>1346</v>
      </c>
      <c r="E5" s="105" t="s">
        <v>1364</v>
      </c>
      <c r="F5" s="105"/>
    </row>
    <row r="6" spans="1:6" s="101" customFormat="1">
      <c r="B6" s="361"/>
    </row>
    <row r="7" spans="1:6" s="101" customFormat="1" ht="18">
      <c r="A7" s="102"/>
      <c r="B7" s="362"/>
    </row>
    <row r="8" spans="1:6" s="1" customFormat="1" ht="15.75">
      <c r="A8" s="311" t="s">
        <v>0</v>
      </c>
      <c r="B8" s="311"/>
    </row>
    <row r="9" spans="1:6" s="2" customFormat="1" ht="28.5" customHeight="1">
      <c r="A9" s="334" t="s">
        <v>1246</v>
      </c>
      <c r="B9" s="335"/>
    </row>
    <row r="10" spans="1:6" s="2" customFormat="1" ht="16.5" customHeight="1">
      <c r="A10" s="360" t="s">
        <v>82</v>
      </c>
      <c r="B10" s="360"/>
    </row>
    <row r="11" spans="1:6" s="2" customFormat="1" ht="15.75">
      <c r="A11" s="331" t="s">
        <v>20</v>
      </c>
      <c r="B11" s="331"/>
    </row>
    <row r="12" spans="1:6" s="2" customFormat="1" ht="87" customHeight="1">
      <c r="A12" s="351" t="s">
        <v>625</v>
      </c>
      <c r="B12" s="351"/>
    </row>
    <row r="13" spans="1:6" s="2" customFormat="1">
      <c r="A13" s="312" t="s">
        <v>75</v>
      </c>
      <c r="B13" s="312"/>
      <c r="D13" s="313"/>
      <c r="E13" s="313"/>
    </row>
    <row r="14" spans="1:6" s="2" customFormat="1">
      <c r="A14" s="312" t="s">
        <v>83</v>
      </c>
      <c r="B14" s="312"/>
    </row>
    <row r="15" spans="1:6" s="2" customFormat="1">
      <c r="A15" s="312" t="s">
        <v>76</v>
      </c>
      <c r="B15" s="312"/>
    </row>
    <row r="16" spans="1:6" s="2" customFormat="1" ht="15.75" customHeight="1">
      <c r="A16" s="312" t="s">
        <v>77</v>
      </c>
      <c r="B16" s="312"/>
    </row>
    <row r="17" spans="1:6" s="2" customFormat="1">
      <c r="A17" s="312" t="s">
        <v>78</v>
      </c>
      <c r="B17" s="312"/>
    </row>
    <row r="18" spans="1:6" s="2" customFormat="1">
      <c r="A18" s="312" t="s">
        <v>79</v>
      </c>
      <c r="B18" s="312"/>
    </row>
    <row r="19" spans="1:6" s="2" customFormat="1">
      <c r="A19" s="312" t="s">
        <v>80</v>
      </c>
      <c r="B19" s="312"/>
    </row>
    <row r="20" spans="1:6" s="2" customFormat="1">
      <c r="A20" s="312" t="s">
        <v>81</v>
      </c>
      <c r="B20" s="312"/>
    </row>
    <row r="21" spans="1:6" s="2" customFormat="1" ht="15" thickBot="1">
      <c r="A21" s="6"/>
      <c r="B21" s="6"/>
    </row>
    <row r="22" spans="1:6" ht="15.75">
      <c r="A22" s="234" t="s">
        <v>629</v>
      </c>
      <c r="B22" s="283"/>
    </row>
    <row r="23" spans="1:6" s="106" customFormat="1" ht="15.75" thickBot="1">
      <c r="A23" s="236" t="s">
        <v>1370</v>
      </c>
      <c r="B23" s="237"/>
    </row>
    <row r="24" spans="1:6" s="106" customFormat="1" ht="15.75" thickBot="1">
      <c r="A24" s="490"/>
      <c r="B24" s="238"/>
    </row>
    <row r="25" spans="1:6" s="106" customFormat="1" ht="15">
      <c r="A25" s="239"/>
      <c r="B25" s="240"/>
    </row>
    <row r="26" spans="1:6" ht="40.5">
      <c r="A26" s="297" t="s">
        <v>5</v>
      </c>
      <c r="B26" s="242" t="s">
        <v>1216</v>
      </c>
      <c r="D26" s="154" t="s">
        <v>1341</v>
      </c>
      <c r="E26" s="154" t="s">
        <v>1345</v>
      </c>
      <c r="F26" s="154" t="s">
        <v>1342</v>
      </c>
    </row>
    <row r="27" spans="1:6" ht="28.5" customHeight="1">
      <c r="A27" s="267" t="s">
        <v>178</v>
      </c>
      <c r="B27" s="244" t="s">
        <v>874</v>
      </c>
      <c r="D27" s="159"/>
      <c r="E27" s="159"/>
      <c r="F27" s="159"/>
    </row>
    <row r="28" spans="1:6" ht="15">
      <c r="A28" s="358" t="s">
        <v>179</v>
      </c>
      <c r="B28" s="359"/>
      <c r="D28" s="160"/>
      <c r="E28" s="160"/>
      <c r="F28" s="163"/>
    </row>
    <row r="29" spans="1:6" ht="28.5">
      <c r="A29" s="298" t="s">
        <v>865</v>
      </c>
      <c r="B29" s="299"/>
      <c r="D29" s="148"/>
      <c r="E29" s="171"/>
      <c r="F29" s="161">
        <f>IF(OR(D29="Y",E29&lt;&gt;""),40/6,0)</f>
        <v>0</v>
      </c>
    </row>
    <row r="30" spans="1:6" ht="15">
      <c r="A30" s="300" t="s">
        <v>180</v>
      </c>
      <c r="B30" s="301" t="s">
        <v>874</v>
      </c>
      <c r="D30" s="160"/>
      <c r="E30" s="138"/>
      <c r="F30" s="163"/>
    </row>
    <row r="31" spans="1:6">
      <c r="A31" s="298" t="s">
        <v>638</v>
      </c>
      <c r="B31" s="299"/>
      <c r="D31" s="148"/>
      <c r="E31" s="171"/>
      <c r="F31" s="161">
        <f>IF(OR(D31="Y",E31&lt;&gt;""),40/6,0)</f>
        <v>0</v>
      </c>
    </row>
    <row r="32" spans="1:6" ht="15">
      <c r="A32" s="302" t="s">
        <v>181</v>
      </c>
      <c r="B32" s="301" t="s">
        <v>874</v>
      </c>
      <c r="D32" s="160"/>
      <c r="E32" s="138"/>
      <c r="F32" s="163"/>
    </row>
    <row r="33" spans="1:6">
      <c r="A33" s="298" t="s">
        <v>639</v>
      </c>
      <c r="B33" s="299"/>
      <c r="D33" s="148"/>
      <c r="E33" s="171"/>
      <c r="F33" s="161">
        <f>IF(OR(D33="Y",E33&lt;&gt;""),40/6,0)</f>
        <v>0</v>
      </c>
    </row>
    <row r="34" spans="1:6" ht="15">
      <c r="A34" s="302" t="s">
        <v>182</v>
      </c>
      <c r="B34" s="301" t="s">
        <v>874</v>
      </c>
      <c r="D34" s="160"/>
      <c r="E34" s="138"/>
      <c r="F34" s="163"/>
    </row>
    <row r="35" spans="1:6" ht="28.5">
      <c r="A35" s="298" t="s">
        <v>866</v>
      </c>
      <c r="B35" s="299"/>
      <c r="D35" s="148"/>
      <c r="E35" s="171"/>
      <c r="F35" s="161">
        <f>IF(OR(D35="Y",E35&lt;&gt;""),40/6,0)</f>
        <v>0</v>
      </c>
    </row>
    <row r="36" spans="1:6" ht="15">
      <c r="A36" s="300" t="s">
        <v>183</v>
      </c>
      <c r="B36" s="301" t="s">
        <v>874</v>
      </c>
      <c r="D36" s="160"/>
      <c r="E36" s="138"/>
      <c r="F36" s="163"/>
    </row>
    <row r="37" spans="1:6" ht="28.5">
      <c r="A37" s="303" t="s">
        <v>867</v>
      </c>
      <c r="B37" s="304"/>
      <c r="D37" s="352"/>
      <c r="E37" s="354"/>
      <c r="F37" s="356">
        <f>IF(OR(D37="Y",E37&lt;&gt;""),40*2/6,0)</f>
        <v>0</v>
      </c>
    </row>
    <row r="38" spans="1:6" ht="28.5">
      <c r="A38" s="298" t="s">
        <v>868</v>
      </c>
      <c r="B38" s="299"/>
      <c r="D38" s="353"/>
      <c r="E38" s="355"/>
      <c r="F38" s="357"/>
    </row>
    <row r="39" spans="1:6" ht="30" customHeight="1">
      <c r="A39" s="267" t="s">
        <v>184</v>
      </c>
      <c r="B39" s="244" t="s">
        <v>874</v>
      </c>
      <c r="D39" s="159"/>
      <c r="E39" s="172"/>
      <c r="F39" s="162"/>
    </row>
    <row r="40" spans="1:6" ht="28.5">
      <c r="A40" s="281" t="s">
        <v>869</v>
      </c>
      <c r="B40" s="305"/>
      <c r="D40" s="148"/>
      <c r="E40" s="171"/>
      <c r="F40" s="161">
        <f>IF(OR(D40="Y",E40&lt;&gt;""),10,0)</f>
        <v>0</v>
      </c>
    </row>
    <row r="41" spans="1:6" ht="28.5" customHeight="1">
      <c r="A41" s="267" t="s">
        <v>185</v>
      </c>
      <c r="B41" s="244" t="s">
        <v>874</v>
      </c>
      <c r="D41" s="159"/>
      <c r="E41" s="172"/>
      <c r="F41" s="162"/>
    </row>
    <row r="42" spans="1:6" ht="28.5">
      <c r="A42" s="281" t="s">
        <v>870</v>
      </c>
      <c r="B42" s="305"/>
      <c r="D42" s="148"/>
      <c r="E42" s="171"/>
      <c r="F42" s="161">
        <f>IF(OR(D42="Y",E42&lt;&gt;""),10,0)</f>
        <v>0</v>
      </c>
    </row>
    <row r="43" spans="1:6" ht="15">
      <c r="A43" s="247" t="s">
        <v>186</v>
      </c>
      <c r="B43" s="244" t="s">
        <v>874</v>
      </c>
      <c r="D43" s="159"/>
      <c r="E43" s="172"/>
      <c r="F43" s="162"/>
    </row>
    <row r="44" spans="1:6" ht="15">
      <c r="A44" s="281" t="s">
        <v>640</v>
      </c>
      <c r="B44" s="306"/>
      <c r="D44" s="148"/>
      <c r="E44" s="171"/>
      <c r="F44" s="161">
        <f>IF(OR(D44="Y",E44&lt;&gt;""),15,0)</f>
        <v>0</v>
      </c>
    </row>
    <row r="45" spans="1:6" ht="15">
      <c r="A45" s="243" t="s">
        <v>187</v>
      </c>
      <c r="B45" s="244" t="s">
        <v>874</v>
      </c>
      <c r="D45" s="159"/>
      <c r="E45" s="172"/>
      <c r="F45" s="162"/>
    </row>
    <row r="46" spans="1:6" ht="42.75">
      <c r="A46" s="281" t="s">
        <v>871</v>
      </c>
      <c r="B46" s="306"/>
      <c r="D46" s="148"/>
      <c r="E46" s="171"/>
      <c r="F46" s="161">
        <f>IF(OR(D46="Y",E46&lt;&gt;""),15,0)</f>
        <v>0</v>
      </c>
    </row>
    <row r="47" spans="1:6" ht="15">
      <c r="A47" s="236" t="s">
        <v>188</v>
      </c>
      <c r="B47" s="244" t="s">
        <v>874</v>
      </c>
      <c r="D47" s="159"/>
      <c r="E47" s="172"/>
      <c r="F47" s="162"/>
    </row>
    <row r="48" spans="1:6">
      <c r="A48" s="281" t="s">
        <v>641</v>
      </c>
      <c r="B48" s="305"/>
      <c r="D48" s="148"/>
      <c r="E48" s="171"/>
      <c r="F48" s="161">
        <f>IF(OR(D48="Y",E48&lt;&gt;""),10,0)</f>
        <v>0</v>
      </c>
    </row>
    <row r="49" spans="1:6" ht="15">
      <c r="A49" s="236" t="s">
        <v>189</v>
      </c>
      <c r="B49" s="244" t="s">
        <v>874</v>
      </c>
      <c r="D49" s="159"/>
      <c r="E49" s="172"/>
      <c r="F49" s="162"/>
    </row>
    <row r="50" spans="1:6" ht="15">
      <c r="A50" s="281" t="s">
        <v>642</v>
      </c>
      <c r="B50" s="306"/>
      <c r="D50" s="148"/>
      <c r="E50" s="171"/>
      <c r="F50" s="161">
        <f>IF(OR(D50="Y",E50&lt;&gt;""),10,0)</f>
        <v>0</v>
      </c>
    </row>
    <row r="51" spans="1:6" ht="15">
      <c r="A51" s="236" t="s">
        <v>190</v>
      </c>
      <c r="B51" s="244" t="s">
        <v>874</v>
      </c>
      <c r="D51" s="159"/>
      <c r="E51" s="172"/>
      <c r="F51" s="162"/>
    </row>
    <row r="52" spans="1:6" ht="15">
      <c r="A52" s="281" t="s">
        <v>643</v>
      </c>
      <c r="B52" s="306"/>
      <c r="D52" s="148"/>
      <c r="E52" s="171"/>
      <c r="F52" s="161">
        <f>IF(OR(D52="Y",E52&lt;&gt;""),10,0)</f>
        <v>0</v>
      </c>
    </row>
    <row r="53" spans="1:6" ht="15">
      <c r="A53" s="236" t="s">
        <v>191</v>
      </c>
      <c r="B53" s="244" t="s">
        <v>874</v>
      </c>
      <c r="D53" s="159"/>
      <c r="E53" s="172"/>
      <c r="F53" s="162"/>
    </row>
    <row r="54" spans="1:6" ht="15.75" thickBot="1">
      <c r="A54" s="307" t="s">
        <v>644</v>
      </c>
      <c r="B54" s="308"/>
      <c r="D54" s="148"/>
      <c r="E54" s="147"/>
      <c r="F54" s="161">
        <f>IF(OR(D54="Y",E54&lt;&gt;""),10,0)</f>
        <v>0</v>
      </c>
    </row>
  </sheetData>
  <sheetProtection algorithmName="SHA-512" hashValue="oHSutaY9DB2QtuZCdqWlM/NxxOWJorBDtQNkr4A2JSfxG+9o74FDXbxsoP/bY0gSY2c5Bc2cokd+oIYoB9m9tg==" saltValue="yrK2VwTvw3GCVW0n4N7ugg==" spinCount="100000" sheet="1" formatCells="0" formatRows="0"/>
  <protectedRanges>
    <protectedRange sqref="B31 B33 B35 B37:B38 B40 B42 B44 B46 B48 B50 B52 B54 B29" name="範圍1"/>
  </protectedRanges>
  <mergeCells count="21">
    <mergeCell ref="A10:B10"/>
    <mergeCell ref="A11:B11"/>
    <mergeCell ref="B2:B7"/>
    <mergeCell ref="D1:F1"/>
    <mergeCell ref="A1:B1"/>
    <mergeCell ref="A8:B8"/>
    <mergeCell ref="A9:B9"/>
    <mergeCell ref="D37:D38"/>
    <mergeCell ref="E37:E38"/>
    <mergeCell ref="F37:F38"/>
    <mergeCell ref="A28:B28"/>
    <mergeCell ref="A20:B20"/>
    <mergeCell ref="D13:E13"/>
    <mergeCell ref="A17:B17"/>
    <mergeCell ref="A18:B18"/>
    <mergeCell ref="A19:B19"/>
    <mergeCell ref="A12:B12"/>
    <mergeCell ref="A13:B13"/>
    <mergeCell ref="A14:B14"/>
    <mergeCell ref="A15:B15"/>
    <mergeCell ref="A16:B16"/>
  </mergeCells>
  <phoneticPr fontId="3" type="noConversion"/>
  <hyperlinks>
    <hyperlink ref="B27" location="'Explanatory notes'!A783" display="Explanatory notes"/>
    <hyperlink ref="B30" location="'Explanatory notes'!A794" display="Explanatory notes"/>
    <hyperlink ref="B32" location="'Explanatory notes'!A802" display="Explanatory notes"/>
    <hyperlink ref="B34" location="'Explanatory notes'!A809" display="Explanatory notes"/>
    <hyperlink ref="B36" location="'Explanatory notes'!A823" display="Explanatory notes"/>
    <hyperlink ref="B39" location="'Explanatory notes'!A836" display="Explanatory notes"/>
    <hyperlink ref="B41" location="'Explanatory notes'!A838" display="Explanatory notes"/>
    <hyperlink ref="B43" location="'Explanatory notes'!A847" display="Explanatory notes"/>
    <hyperlink ref="B45" location="'Explanatory notes'!A854" display="Explanatory notes"/>
    <hyperlink ref="B47" location="'Explanatory notes'!A863" display="Explanatory notes"/>
    <hyperlink ref="B49" location="'Explanatory notes'!A866" display="Explanatory notes"/>
    <hyperlink ref="B51" location="'Explanatory notes'!A869" display="Explanatory notes"/>
    <hyperlink ref="B53" location="'Explanatory notes'!A873" display="Explanatory notes"/>
  </hyperlinks>
  <pageMargins left="0.47244094488188981" right="0.47244094488188981" top="1.3779527559055118" bottom="0.39370078740157483" header="0.19685039370078741" footer="0.19685039370078741"/>
  <pageSetup paperSize="9" scale="80" fitToHeight="0" orientation="landscape" r:id="rId1"/>
  <headerFooter>
    <oddHeader>&amp;L&amp;G</oddHeader>
    <oddFooter>&amp;R&amp;"Arial,標準"&amp;9Module 10 - Page &amp;P of &amp;N</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77"/>
  <sheetViews>
    <sheetView zoomScale="85" zoomScaleNormal="85" zoomScaleSheetLayoutView="90" zoomScalePageLayoutView="55" workbookViewId="0">
      <pane ySplit="1" topLeftCell="A14" activePane="bottomLeft" state="frozen"/>
      <selection pane="bottomLeft" activeCell="A14" sqref="A14:C14"/>
    </sheetView>
  </sheetViews>
  <sheetFormatPr defaultColWidth="9" defaultRowHeight="14.25"/>
  <cols>
    <col min="1" max="1" width="66.125" style="22" customWidth="1"/>
    <col min="2" max="2" width="12.125" style="23" customWidth="1"/>
    <col min="3" max="3" width="78.5" style="15" customWidth="1"/>
    <col min="4" max="4" width="12.125" style="90" customWidth="1"/>
    <col min="5" max="5" width="9" style="15"/>
    <col min="6" max="6" width="8.375" style="15" customWidth="1"/>
    <col min="7" max="16384" width="9" style="15"/>
  </cols>
  <sheetData>
    <row r="1" spans="1:4" ht="30.75" thickBot="1">
      <c r="A1" s="14" t="s">
        <v>5</v>
      </c>
      <c r="B1" s="11" t="s">
        <v>6</v>
      </c>
      <c r="C1" s="27" t="s">
        <v>749</v>
      </c>
    </row>
    <row r="2" spans="1:4" ht="25.5" customHeight="1" thickBot="1">
      <c r="A2" s="416" t="s">
        <v>34</v>
      </c>
      <c r="B2" s="417"/>
      <c r="C2" s="418"/>
    </row>
    <row r="3" spans="1:4" ht="15">
      <c r="A3" s="420" t="s">
        <v>7</v>
      </c>
      <c r="B3" s="421"/>
      <c r="C3" s="422"/>
      <c r="D3" s="91" t="s">
        <v>750</v>
      </c>
    </row>
    <row r="4" spans="1:4">
      <c r="A4" s="423" t="s">
        <v>8</v>
      </c>
      <c r="B4" s="392">
        <v>1</v>
      </c>
      <c r="C4" s="28" t="s">
        <v>220</v>
      </c>
    </row>
    <row r="5" spans="1:4">
      <c r="A5" s="424"/>
      <c r="B5" s="372"/>
      <c r="C5" s="29" t="s">
        <v>221</v>
      </c>
    </row>
    <row r="6" spans="1:4">
      <c r="A6" s="424"/>
      <c r="B6" s="372"/>
      <c r="C6" s="29" t="s">
        <v>222</v>
      </c>
    </row>
    <row r="7" spans="1:4">
      <c r="A7" s="425"/>
      <c r="B7" s="393"/>
      <c r="C7" s="30" t="s">
        <v>223</v>
      </c>
    </row>
    <row r="8" spans="1:4">
      <c r="A8" s="423" t="s">
        <v>1154</v>
      </c>
      <c r="B8" s="392">
        <v>1</v>
      </c>
      <c r="C8" s="28" t="s">
        <v>224</v>
      </c>
    </row>
    <row r="9" spans="1:4">
      <c r="A9" s="425"/>
      <c r="B9" s="393"/>
      <c r="C9" s="30" t="s">
        <v>225</v>
      </c>
    </row>
    <row r="10" spans="1:4" ht="28.5">
      <c r="A10" s="430" t="s">
        <v>10</v>
      </c>
      <c r="B10" s="392">
        <v>1</v>
      </c>
      <c r="C10" s="28" t="s">
        <v>878</v>
      </c>
    </row>
    <row r="11" spans="1:4" ht="28.5">
      <c r="A11" s="431"/>
      <c r="B11" s="372"/>
      <c r="C11" s="29" t="s">
        <v>877</v>
      </c>
    </row>
    <row r="12" spans="1:4">
      <c r="A12" s="431"/>
      <c r="B12" s="372"/>
      <c r="C12" s="29" t="s">
        <v>226</v>
      </c>
    </row>
    <row r="13" spans="1:4" ht="29.25" thickBot="1">
      <c r="A13" s="432"/>
      <c r="B13" s="373"/>
      <c r="C13" s="31" t="s">
        <v>876</v>
      </c>
    </row>
    <row r="14" spans="1:4" ht="15">
      <c r="A14" s="426" t="s">
        <v>11</v>
      </c>
      <c r="B14" s="427"/>
      <c r="C14" s="428"/>
      <c r="D14" s="91" t="s">
        <v>750</v>
      </c>
    </row>
    <row r="15" spans="1:4" ht="85.5">
      <c r="A15" s="423" t="s">
        <v>1248</v>
      </c>
      <c r="B15" s="392">
        <v>2</v>
      </c>
      <c r="C15" s="28" t="s">
        <v>751</v>
      </c>
    </row>
    <row r="16" spans="1:4">
      <c r="A16" s="424"/>
      <c r="B16" s="372"/>
      <c r="C16" s="29" t="s">
        <v>227</v>
      </c>
    </row>
    <row r="17" spans="1:4" ht="28.5">
      <c r="A17" s="424"/>
      <c r="B17" s="372"/>
      <c r="C17" s="29" t="s">
        <v>879</v>
      </c>
    </row>
    <row r="18" spans="1:4" ht="28.5">
      <c r="A18" s="424"/>
      <c r="B18" s="372"/>
      <c r="C18" s="29" t="s">
        <v>880</v>
      </c>
    </row>
    <row r="19" spans="1:4">
      <c r="A19" s="425"/>
      <c r="B19" s="393"/>
      <c r="C19" s="30" t="s">
        <v>228</v>
      </c>
    </row>
    <row r="20" spans="1:4" ht="129" thickBot="1">
      <c r="A20" s="24" t="s">
        <v>12</v>
      </c>
      <c r="B20" s="123">
        <v>1</v>
      </c>
      <c r="C20" s="32" t="s">
        <v>730</v>
      </c>
    </row>
    <row r="21" spans="1:4" ht="15">
      <c r="A21" s="426" t="s">
        <v>752</v>
      </c>
      <c r="B21" s="427"/>
      <c r="C21" s="428"/>
      <c r="D21" s="91" t="s">
        <v>750</v>
      </c>
    </row>
    <row r="22" spans="1:4" ht="85.5">
      <c r="A22" s="423" t="s">
        <v>1249</v>
      </c>
      <c r="B22" s="392">
        <v>2</v>
      </c>
      <c r="C22" s="28" t="s">
        <v>1250</v>
      </c>
    </row>
    <row r="23" spans="1:4">
      <c r="A23" s="424"/>
      <c r="B23" s="372"/>
      <c r="C23" s="29" t="s">
        <v>229</v>
      </c>
    </row>
    <row r="24" spans="1:4">
      <c r="A24" s="424"/>
      <c r="B24" s="372"/>
      <c r="C24" s="29" t="s">
        <v>230</v>
      </c>
    </row>
    <row r="25" spans="1:4">
      <c r="A25" s="424"/>
      <c r="B25" s="372"/>
      <c r="C25" s="29" t="s">
        <v>231</v>
      </c>
    </row>
    <row r="26" spans="1:4">
      <c r="A26" s="424"/>
      <c r="B26" s="372"/>
      <c r="C26" s="29" t="s">
        <v>232</v>
      </c>
    </row>
    <row r="27" spans="1:4">
      <c r="A27" s="424"/>
      <c r="B27" s="372"/>
      <c r="C27" s="29" t="s">
        <v>233</v>
      </c>
    </row>
    <row r="28" spans="1:4" ht="28.5">
      <c r="A28" s="424"/>
      <c r="B28" s="372"/>
      <c r="C28" s="29" t="s">
        <v>881</v>
      </c>
    </row>
    <row r="29" spans="1:4">
      <c r="A29" s="425"/>
      <c r="B29" s="393"/>
      <c r="C29" s="30" t="s">
        <v>234</v>
      </c>
    </row>
    <row r="30" spans="1:4">
      <c r="A30" s="423" t="s">
        <v>14</v>
      </c>
      <c r="B30" s="392">
        <v>2</v>
      </c>
      <c r="C30" s="28" t="s">
        <v>235</v>
      </c>
    </row>
    <row r="31" spans="1:4">
      <c r="A31" s="424"/>
      <c r="B31" s="372"/>
      <c r="C31" s="29" t="s">
        <v>236</v>
      </c>
    </row>
    <row r="32" spans="1:4">
      <c r="A32" s="424"/>
      <c r="B32" s="372"/>
      <c r="C32" s="29" t="s">
        <v>237</v>
      </c>
    </row>
    <row r="33" spans="1:4">
      <c r="A33" s="424"/>
      <c r="B33" s="372"/>
      <c r="C33" s="29" t="s">
        <v>238</v>
      </c>
    </row>
    <row r="34" spans="1:4">
      <c r="A34" s="424"/>
      <c r="B34" s="372"/>
      <c r="C34" s="29" t="s">
        <v>239</v>
      </c>
    </row>
    <row r="35" spans="1:4">
      <c r="A35" s="424"/>
      <c r="B35" s="372"/>
      <c r="C35" s="29" t="s">
        <v>240</v>
      </c>
    </row>
    <row r="36" spans="1:4" ht="28.5">
      <c r="A36" s="424"/>
      <c r="B36" s="372"/>
      <c r="C36" s="29" t="s">
        <v>882</v>
      </c>
    </row>
    <row r="37" spans="1:4">
      <c r="A37" s="425"/>
      <c r="B37" s="393"/>
      <c r="C37" s="30" t="s">
        <v>241</v>
      </c>
    </row>
    <row r="38" spans="1:4">
      <c r="A38" s="424" t="s">
        <v>15</v>
      </c>
      <c r="B38" s="372">
        <v>2</v>
      </c>
      <c r="C38" s="33" t="s">
        <v>242</v>
      </c>
    </row>
    <row r="39" spans="1:4" ht="14.25" customHeight="1">
      <c r="A39" s="424"/>
      <c r="B39" s="372"/>
      <c r="C39" s="29" t="s">
        <v>243</v>
      </c>
    </row>
    <row r="40" spans="1:4" ht="28.5">
      <c r="A40" s="424"/>
      <c r="B40" s="372"/>
      <c r="C40" s="34" t="s">
        <v>883</v>
      </c>
    </row>
    <row r="41" spans="1:4" ht="14.25" customHeight="1">
      <c r="A41" s="424"/>
      <c r="B41" s="372"/>
      <c r="C41" s="29" t="s">
        <v>244</v>
      </c>
    </row>
    <row r="42" spans="1:4" ht="28.5">
      <c r="A42" s="424"/>
      <c r="B42" s="372"/>
      <c r="C42" s="29" t="s">
        <v>884</v>
      </c>
    </row>
    <row r="43" spans="1:4" ht="14.25" customHeight="1">
      <c r="A43" s="425"/>
      <c r="B43" s="393"/>
      <c r="C43" s="30" t="s">
        <v>245</v>
      </c>
    </row>
    <row r="44" spans="1:4" ht="114.75" thickBot="1">
      <c r="A44" s="24" t="s">
        <v>16</v>
      </c>
      <c r="B44" s="123">
        <v>2</v>
      </c>
      <c r="C44" s="35" t="s">
        <v>753</v>
      </c>
    </row>
    <row r="45" spans="1:4" ht="15" customHeight="1">
      <c r="A45" s="420" t="s">
        <v>17</v>
      </c>
      <c r="B45" s="421"/>
      <c r="C45" s="422"/>
      <c r="D45" s="91" t="s">
        <v>750</v>
      </c>
    </row>
    <row r="46" spans="1:4">
      <c r="A46" s="25" t="s">
        <v>18</v>
      </c>
      <c r="B46" s="122">
        <v>2</v>
      </c>
      <c r="C46" s="36" t="s">
        <v>754</v>
      </c>
    </row>
    <row r="47" spans="1:4" ht="28.5">
      <c r="A47" s="424" t="s">
        <v>1155</v>
      </c>
      <c r="B47" s="372">
        <v>2</v>
      </c>
      <c r="C47" s="33" t="s">
        <v>885</v>
      </c>
    </row>
    <row r="48" spans="1:4" ht="28.5">
      <c r="A48" s="424"/>
      <c r="B48" s="372"/>
      <c r="C48" s="29" t="s">
        <v>886</v>
      </c>
    </row>
    <row r="49" spans="1:4" ht="28.5">
      <c r="A49" s="424"/>
      <c r="B49" s="372"/>
      <c r="C49" s="29" t="s">
        <v>887</v>
      </c>
    </row>
    <row r="50" spans="1:4" ht="28.5">
      <c r="A50" s="424"/>
      <c r="B50" s="372"/>
      <c r="C50" s="29" t="s">
        <v>888</v>
      </c>
    </row>
    <row r="51" spans="1:4" ht="43.5" thickBot="1">
      <c r="A51" s="429"/>
      <c r="B51" s="373"/>
      <c r="C51" s="31" t="s">
        <v>889</v>
      </c>
    </row>
    <row r="52" spans="1:4" ht="25.5" customHeight="1" thickBot="1">
      <c r="A52" s="399" t="s">
        <v>35</v>
      </c>
      <c r="B52" s="400"/>
      <c r="C52" s="401"/>
    </row>
    <row r="53" spans="1:4" ht="16.5" customHeight="1">
      <c r="A53" s="420" t="s">
        <v>25</v>
      </c>
      <c r="B53" s="421"/>
      <c r="C53" s="422"/>
      <c r="D53" s="91" t="s">
        <v>755</v>
      </c>
    </row>
    <row r="54" spans="1:4" ht="14.25" customHeight="1">
      <c r="A54" s="363" t="s">
        <v>717</v>
      </c>
      <c r="B54" s="392">
        <v>1</v>
      </c>
      <c r="C54" s="37" t="s">
        <v>246</v>
      </c>
    </row>
    <row r="55" spans="1:4" ht="28.5">
      <c r="A55" s="364"/>
      <c r="B55" s="372"/>
      <c r="C55" s="38" t="s">
        <v>890</v>
      </c>
    </row>
    <row r="56" spans="1:4" ht="15" thickBot="1">
      <c r="A56" s="364"/>
      <c r="B56" s="372"/>
      <c r="C56" s="39" t="s">
        <v>247</v>
      </c>
    </row>
    <row r="57" spans="1:4" ht="15">
      <c r="A57" s="420" t="s">
        <v>26</v>
      </c>
      <c r="B57" s="421"/>
      <c r="C57" s="422"/>
      <c r="D57" s="91" t="s">
        <v>755</v>
      </c>
    </row>
    <row r="58" spans="1:4">
      <c r="A58" s="363" t="s">
        <v>1156</v>
      </c>
      <c r="B58" s="392">
        <v>1</v>
      </c>
      <c r="C58" s="40" t="s">
        <v>248</v>
      </c>
    </row>
    <row r="59" spans="1:4">
      <c r="A59" s="364"/>
      <c r="B59" s="372"/>
      <c r="C59" s="41" t="s">
        <v>249</v>
      </c>
    </row>
    <row r="60" spans="1:4" ht="28.5">
      <c r="A60" s="364"/>
      <c r="B60" s="372"/>
      <c r="C60" s="41" t="s">
        <v>891</v>
      </c>
    </row>
    <row r="61" spans="1:4">
      <c r="A61" s="364"/>
      <c r="B61" s="372"/>
      <c r="C61" s="41" t="s">
        <v>250</v>
      </c>
    </row>
    <row r="62" spans="1:4" ht="28.5">
      <c r="A62" s="364"/>
      <c r="B62" s="372"/>
      <c r="C62" s="41" t="s">
        <v>756</v>
      </c>
    </row>
    <row r="63" spans="1:4" ht="28.5">
      <c r="A63" s="364"/>
      <c r="B63" s="372"/>
      <c r="C63" s="41" t="s">
        <v>892</v>
      </c>
    </row>
    <row r="64" spans="1:4" ht="28.5">
      <c r="A64" s="364"/>
      <c r="B64" s="372"/>
      <c r="C64" s="41" t="s">
        <v>893</v>
      </c>
    </row>
    <row r="65" spans="1:3">
      <c r="A65" s="369"/>
      <c r="B65" s="393"/>
      <c r="C65" s="42" t="s">
        <v>251</v>
      </c>
    </row>
    <row r="66" spans="1:3">
      <c r="A66" s="363" t="s">
        <v>27</v>
      </c>
      <c r="B66" s="392">
        <v>2</v>
      </c>
      <c r="C66" s="43" t="s">
        <v>252</v>
      </c>
    </row>
    <row r="67" spans="1:3" ht="28.5">
      <c r="A67" s="364"/>
      <c r="B67" s="372"/>
      <c r="C67" s="41" t="s">
        <v>894</v>
      </c>
    </row>
    <row r="68" spans="1:3">
      <c r="A68" s="364"/>
      <c r="B68" s="372"/>
      <c r="C68" s="41" t="s">
        <v>253</v>
      </c>
    </row>
    <row r="69" spans="1:3">
      <c r="A69" s="364"/>
      <c r="B69" s="372"/>
      <c r="C69" s="41" t="s">
        <v>254</v>
      </c>
    </row>
    <row r="70" spans="1:3">
      <c r="A70" s="364"/>
      <c r="B70" s="372"/>
      <c r="C70" s="41" t="s">
        <v>255</v>
      </c>
    </row>
    <row r="71" spans="1:3">
      <c r="A71" s="364"/>
      <c r="B71" s="372"/>
      <c r="C71" s="41" t="s">
        <v>256</v>
      </c>
    </row>
    <row r="72" spans="1:3">
      <c r="A72" s="364"/>
      <c r="B72" s="372"/>
      <c r="C72" s="41" t="s">
        <v>257</v>
      </c>
    </row>
    <row r="73" spans="1:3">
      <c r="A73" s="364"/>
      <c r="B73" s="372"/>
      <c r="C73" s="41" t="s">
        <v>258</v>
      </c>
    </row>
    <row r="74" spans="1:3">
      <c r="A74" s="364"/>
      <c r="B74" s="372"/>
      <c r="C74" s="44" t="s">
        <v>259</v>
      </c>
    </row>
    <row r="75" spans="1:3">
      <c r="A75" s="364"/>
      <c r="B75" s="372"/>
      <c r="C75" s="41" t="s">
        <v>260</v>
      </c>
    </row>
    <row r="76" spans="1:3" ht="28.5">
      <c r="A76" s="364"/>
      <c r="B76" s="372"/>
      <c r="C76" s="41" t="s">
        <v>895</v>
      </c>
    </row>
    <row r="77" spans="1:3">
      <c r="A77" s="364"/>
      <c r="B77" s="372"/>
      <c r="C77" s="41" t="s">
        <v>261</v>
      </c>
    </row>
    <row r="78" spans="1:3">
      <c r="A78" s="364"/>
      <c r="B78" s="372"/>
      <c r="C78" s="41" t="s">
        <v>262</v>
      </c>
    </row>
    <row r="79" spans="1:3">
      <c r="A79" s="364"/>
      <c r="B79" s="372"/>
      <c r="C79" s="41" t="s">
        <v>263</v>
      </c>
    </row>
    <row r="80" spans="1:3">
      <c r="A80" s="364"/>
      <c r="B80" s="372"/>
      <c r="C80" s="41" t="s">
        <v>264</v>
      </c>
    </row>
    <row r="81" spans="1:4">
      <c r="A81" s="364"/>
      <c r="B81" s="372"/>
      <c r="C81" s="44" t="s">
        <v>265</v>
      </c>
      <c r="D81" s="91" t="s">
        <v>755</v>
      </c>
    </row>
    <row r="82" spans="1:4" ht="28.5">
      <c r="A82" s="364"/>
      <c r="B82" s="372"/>
      <c r="C82" s="41" t="s">
        <v>896</v>
      </c>
    </row>
    <row r="83" spans="1:4" ht="28.5">
      <c r="A83" s="364"/>
      <c r="B83" s="372"/>
      <c r="C83" s="41" t="s">
        <v>897</v>
      </c>
    </row>
    <row r="84" spans="1:4">
      <c r="A84" s="364"/>
      <c r="B84" s="372"/>
      <c r="C84" s="41" t="s">
        <v>266</v>
      </c>
    </row>
    <row r="85" spans="1:4">
      <c r="A85" s="364"/>
      <c r="B85" s="372"/>
      <c r="C85" s="41" t="s">
        <v>267</v>
      </c>
    </row>
    <row r="86" spans="1:4">
      <c r="A86" s="364"/>
      <c r="B86" s="372"/>
      <c r="C86" s="41" t="s">
        <v>268</v>
      </c>
    </row>
    <row r="87" spans="1:4" ht="28.5">
      <c r="A87" s="364"/>
      <c r="B87" s="372"/>
      <c r="C87" s="41" t="s">
        <v>1215</v>
      </c>
    </row>
    <row r="88" spans="1:4">
      <c r="A88" s="364"/>
      <c r="B88" s="372"/>
      <c r="C88" s="41" t="s">
        <v>269</v>
      </c>
    </row>
    <row r="89" spans="1:4">
      <c r="A89" s="364"/>
      <c r="B89" s="372"/>
      <c r="C89" s="41" t="s">
        <v>270</v>
      </c>
    </row>
    <row r="90" spans="1:4">
      <c r="A90" s="364"/>
      <c r="B90" s="372"/>
      <c r="C90" s="41" t="s">
        <v>271</v>
      </c>
    </row>
    <row r="91" spans="1:4">
      <c r="A91" s="369"/>
      <c r="B91" s="393"/>
      <c r="C91" s="42" t="s">
        <v>272</v>
      </c>
    </row>
    <row r="92" spans="1:4">
      <c r="A92" s="363" t="s">
        <v>28</v>
      </c>
      <c r="B92" s="392">
        <v>2</v>
      </c>
      <c r="C92" s="40" t="s">
        <v>273</v>
      </c>
    </row>
    <row r="93" spans="1:4">
      <c r="A93" s="364"/>
      <c r="B93" s="372"/>
      <c r="C93" s="41" t="s">
        <v>274</v>
      </c>
    </row>
    <row r="94" spans="1:4" ht="28.5">
      <c r="A94" s="364"/>
      <c r="B94" s="372"/>
      <c r="C94" s="41" t="s">
        <v>898</v>
      </c>
    </row>
    <row r="95" spans="1:4">
      <c r="A95" s="364"/>
      <c r="B95" s="372"/>
      <c r="C95" s="41" t="s">
        <v>275</v>
      </c>
    </row>
    <row r="96" spans="1:4" ht="28.5">
      <c r="A96" s="364"/>
      <c r="B96" s="372"/>
      <c r="C96" s="41" t="s">
        <v>899</v>
      </c>
    </row>
    <row r="97" spans="1:4">
      <c r="A97" s="364"/>
      <c r="B97" s="372"/>
      <c r="C97" s="41" t="s">
        <v>276</v>
      </c>
    </row>
    <row r="98" spans="1:4">
      <c r="A98" s="369"/>
      <c r="B98" s="393"/>
      <c r="C98" s="42" t="s">
        <v>277</v>
      </c>
    </row>
    <row r="99" spans="1:4">
      <c r="A99" s="363" t="s">
        <v>29</v>
      </c>
      <c r="B99" s="392">
        <v>2</v>
      </c>
      <c r="C99" s="40" t="s">
        <v>278</v>
      </c>
      <c r="D99" s="91" t="s">
        <v>755</v>
      </c>
    </row>
    <row r="100" spans="1:4">
      <c r="A100" s="364"/>
      <c r="B100" s="372"/>
      <c r="C100" s="41" t="s">
        <v>279</v>
      </c>
    </row>
    <row r="101" spans="1:4">
      <c r="A101" s="364"/>
      <c r="B101" s="372"/>
      <c r="C101" s="41" t="s">
        <v>280</v>
      </c>
    </row>
    <row r="102" spans="1:4">
      <c r="A102" s="364"/>
      <c r="B102" s="372"/>
      <c r="C102" s="41" t="s">
        <v>281</v>
      </c>
    </row>
    <row r="103" spans="1:4">
      <c r="A103" s="364"/>
      <c r="B103" s="372"/>
      <c r="C103" s="41" t="s">
        <v>282</v>
      </c>
    </row>
    <row r="104" spans="1:4" ht="28.5">
      <c r="A104" s="369"/>
      <c r="B104" s="393"/>
      <c r="C104" s="42" t="s">
        <v>900</v>
      </c>
    </row>
    <row r="105" spans="1:4" ht="28.5">
      <c r="A105" s="363" t="s">
        <v>30</v>
      </c>
      <c r="B105" s="392">
        <v>2</v>
      </c>
      <c r="C105" s="40" t="s">
        <v>901</v>
      </c>
    </row>
    <row r="106" spans="1:4" ht="28.5">
      <c r="A106" s="364"/>
      <c r="B106" s="372"/>
      <c r="C106" s="41" t="s">
        <v>902</v>
      </c>
    </row>
    <row r="107" spans="1:4" ht="28.5">
      <c r="A107" s="364"/>
      <c r="B107" s="372"/>
      <c r="C107" s="41" t="s">
        <v>903</v>
      </c>
    </row>
    <row r="108" spans="1:4" ht="28.5">
      <c r="A108" s="364"/>
      <c r="B108" s="372"/>
      <c r="C108" s="41" t="s">
        <v>904</v>
      </c>
    </row>
    <row r="109" spans="1:4">
      <c r="A109" s="364"/>
      <c r="B109" s="372"/>
      <c r="C109" s="41" t="s">
        <v>910</v>
      </c>
    </row>
    <row r="110" spans="1:4">
      <c r="A110" s="364"/>
      <c r="B110" s="372"/>
      <c r="C110" s="41" t="s">
        <v>283</v>
      </c>
    </row>
    <row r="111" spans="1:4">
      <c r="A111" s="364"/>
      <c r="B111" s="372"/>
      <c r="C111" s="41" t="s">
        <v>284</v>
      </c>
    </row>
    <row r="112" spans="1:4">
      <c r="A112" s="369"/>
      <c r="B112" s="393"/>
      <c r="C112" s="42" t="s">
        <v>285</v>
      </c>
    </row>
    <row r="113" spans="1:4" ht="28.5">
      <c r="A113" s="363" t="s">
        <v>31</v>
      </c>
      <c r="B113" s="392">
        <v>2</v>
      </c>
      <c r="C113" s="40" t="s">
        <v>905</v>
      </c>
    </row>
    <row r="114" spans="1:4" ht="28.5">
      <c r="A114" s="364"/>
      <c r="B114" s="372"/>
      <c r="C114" s="41" t="s">
        <v>757</v>
      </c>
    </row>
    <row r="115" spans="1:4">
      <c r="A115" s="364"/>
      <c r="B115" s="372"/>
      <c r="C115" s="41" t="s">
        <v>286</v>
      </c>
    </row>
    <row r="116" spans="1:4">
      <c r="A116" s="364"/>
      <c r="B116" s="372"/>
      <c r="C116" s="41" t="s">
        <v>287</v>
      </c>
    </row>
    <row r="117" spans="1:4">
      <c r="A117" s="364"/>
      <c r="B117" s="372"/>
      <c r="C117" s="41" t="s">
        <v>288</v>
      </c>
    </row>
    <row r="118" spans="1:4">
      <c r="A118" s="364"/>
      <c r="B118" s="372"/>
      <c r="C118" s="41" t="s">
        <v>289</v>
      </c>
    </row>
    <row r="119" spans="1:4" ht="28.5">
      <c r="A119" s="364"/>
      <c r="B119" s="372"/>
      <c r="C119" s="41" t="s">
        <v>906</v>
      </c>
    </row>
    <row r="120" spans="1:4">
      <c r="A120" s="364"/>
      <c r="B120" s="372"/>
      <c r="C120" s="41" t="s">
        <v>290</v>
      </c>
    </row>
    <row r="121" spans="1:4">
      <c r="A121" s="364"/>
      <c r="B121" s="372"/>
      <c r="C121" s="41" t="s">
        <v>291</v>
      </c>
    </row>
    <row r="122" spans="1:4">
      <c r="A122" s="364"/>
      <c r="B122" s="372"/>
      <c r="C122" s="41" t="s">
        <v>292</v>
      </c>
    </row>
    <row r="123" spans="1:4" ht="28.5">
      <c r="A123" s="364"/>
      <c r="B123" s="372"/>
      <c r="C123" s="41" t="s">
        <v>907</v>
      </c>
    </row>
    <row r="124" spans="1:4" ht="29.25" thickBot="1">
      <c r="A124" s="365"/>
      <c r="B124" s="373"/>
      <c r="C124" s="45" t="s">
        <v>908</v>
      </c>
    </row>
    <row r="125" spans="1:4" ht="15">
      <c r="A125" s="402" t="s">
        <v>32</v>
      </c>
      <c r="B125" s="403"/>
      <c r="C125" s="404"/>
      <c r="D125" s="91" t="s">
        <v>755</v>
      </c>
    </row>
    <row r="126" spans="1:4" ht="14.25" customHeight="1">
      <c r="A126" s="363" t="s">
        <v>718</v>
      </c>
      <c r="B126" s="392">
        <v>2</v>
      </c>
      <c r="C126" s="46" t="s">
        <v>293</v>
      </c>
    </row>
    <row r="127" spans="1:4" ht="42.75">
      <c r="A127" s="364"/>
      <c r="B127" s="372"/>
      <c r="C127" s="41" t="s">
        <v>758</v>
      </c>
    </row>
    <row r="128" spans="1:4">
      <c r="A128" s="364"/>
      <c r="B128" s="372"/>
      <c r="C128" s="41" t="s">
        <v>294</v>
      </c>
    </row>
    <row r="129" spans="1:3">
      <c r="A129" s="364"/>
      <c r="B129" s="372"/>
      <c r="C129" s="41" t="s">
        <v>909</v>
      </c>
    </row>
    <row r="130" spans="1:3">
      <c r="A130" s="364"/>
      <c r="B130" s="372"/>
      <c r="C130" s="41" t="s">
        <v>295</v>
      </c>
    </row>
    <row r="131" spans="1:3">
      <c r="A131" s="364"/>
      <c r="B131" s="372"/>
      <c r="C131" s="41" t="s">
        <v>296</v>
      </c>
    </row>
    <row r="132" spans="1:3">
      <c r="A132" s="364"/>
      <c r="B132" s="372"/>
      <c r="C132" s="41" t="s">
        <v>297</v>
      </c>
    </row>
    <row r="133" spans="1:3">
      <c r="A133" s="364"/>
      <c r="B133" s="372"/>
      <c r="C133" s="41" t="s">
        <v>298</v>
      </c>
    </row>
    <row r="134" spans="1:3">
      <c r="A134" s="364"/>
      <c r="B134" s="372"/>
      <c r="C134" s="41" t="s">
        <v>299</v>
      </c>
    </row>
    <row r="135" spans="1:3" ht="15" thickBot="1">
      <c r="A135" s="369"/>
      <c r="B135" s="393"/>
      <c r="C135" s="45" t="s">
        <v>300</v>
      </c>
    </row>
    <row r="136" spans="1:3" ht="14.25" customHeight="1">
      <c r="A136" s="370" t="s">
        <v>719</v>
      </c>
      <c r="B136" s="408">
        <v>2</v>
      </c>
      <c r="C136" s="46" t="s">
        <v>301</v>
      </c>
    </row>
    <row r="137" spans="1:3">
      <c r="A137" s="370"/>
      <c r="B137" s="408"/>
      <c r="C137" s="41" t="s">
        <v>302</v>
      </c>
    </row>
    <row r="138" spans="1:3">
      <c r="A138" s="370"/>
      <c r="B138" s="408"/>
      <c r="C138" s="41" t="s">
        <v>303</v>
      </c>
    </row>
    <row r="139" spans="1:3">
      <c r="A139" s="370"/>
      <c r="B139" s="408"/>
      <c r="C139" s="41" t="s">
        <v>304</v>
      </c>
    </row>
    <row r="140" spans="1:3">
      <c r="A140" s="370"/>
      <c r="B140" s="408"/>
      <c r="C140" s="41" t="s">
        <v>305</v>
      </c>
    </row>
    <row r="141" spans="1:3" ht="28.5">
      <c r="A141" s="370"/>
      <c r="B141" s="408"/>
      <c r="C141" s="41" t="s">
        <v>911</v>
      </c>
    </row>
    <row r="142" spans="1:3" ht="28.5">
      <c r="A142" s="370"/>
      <c r="B142" s="408"/>
      <c r="C142" s="41" t="s">
        <v>912</v>
      </c>
    </row>
    <row r="143" spans="1:3">
      <c r="A143" s="370"/>
      <c r="B143" s="408"/>
      <c r="C143" s="41" t="s">
        <v>306</v>
      </c>
    </row>
    <row r="144" spans="1:3" ht="71.25">
      <c r="A144" s="370"/>
      <c r="B144" s="408"/>
      <c r="C144" s="41" t="s">
        <v>759</v>
      </c>
    </row>
    <row r="145" spans="1:4" ht="15" thickBot="1">
      <c r="A145" s="371"/>
      <c r="B145" s="409"/>
      <c r="C145" s="45" t="s">
        <v>307</v>
      </c>
    </row>
    <row r="146" spans="1:4" ht="15">
      <c r="A146" s="402" t="s">
        <v>33</v>
      </c>
      <c r="B146" s="403"/>
      <c r="C146" s="404"/>
      <c r="D146" s="91" t="s">
        <v>755</v>
      </c>
    </row>
    <row r="147" spans="1:4">
      <c r="A147" s="364" t="s">
        <v>1157</v>
      </c>
      <c r="B147" s="372">
        <v>2</v>
      </c>
      <c r="C147" s="47" t="s">
        <v>308</v>
      </c>
    </row>
    <row r="148" spans="1:4">
      <c r="A148" s="364"/>
      <c r="B148" s="372"/>
      <c r="C148" s="48" t="s">
        <v>309</v>
      </c>
    </row>
    <row r="149" spans="1:4" ht="28.5">
      <c r="A149" s="364"/>
      <c r="B149" s="372"/>
      <c r="C149" s="48" t="s">
        <v>913</v>
      </c>
    </row>
    <row r="150" spans="1:4">
      <c r="A150" s="364"/>
      <c r="B150" s="372"/>
      <c r="C150" s="48" t="s">
        <v>310</v>
      </c>
    </row>
    <row r="151" spans="1:4">
      <c r="A151" s="364"/>
      <c r="B151" s="372"/>
      <c r="C151" s="48" t="s">
        <v>311</v>
      </c>
    </row>
    <row r="152" spans="1:4" ht="29.25" thickBot="1">
      <c r="A152" s="365"/>
      <c r="B152" s="373"/>
      <c r="C152" s="49" t="s">
        <v>914</v>
      </c>
    </row>
    <row r="153" spans="1:4" ht="25.5" customHeight="1" thickBot="1">
      <c r="A153" s="399" t="s">
        <v>760</v>
      </c>
      <c r="B153" s="400"/>
      <c r="C153" s="401"/>
    </row>
    <row r="154" spans="1:4" ht="15" customHeight="1">
      <c r="A154" s="402" t="s">
        <v>41</v>
      </c>
      <c r="B154" s="403"/>
      <c r="C154" s="404"/>
      <c r="D154" s="91" t="s">
        <v>761</v>
      </c>
    </row>
    <row r="155" spans="1:4" ht="72" thickBot="1">
      <c r="A155" s="120" t="s">
        <v>1158</v>
      </c>
      <c r="B155" s="121">
        <v>1</v>
      </c>
      <c r="C155" s="50" t="s">
        <v>762</v>
      </c>
    </row>
    <row r="156" spans="1:4" ht="17.25" customHeight="1">
      <c r="A156" s="402" t="s">
        <v>42</v>
      </c>
      <c r="B156" s="403"/>
      <c r="C156" s="404"/>
      <c r="D156" s="91" t="s">
        <v>761</v>
      </c>
    </row>
    <row r="157" spans="1:4">
      <c r="A157" s="431" t="s">
        <v>1159</v>
      </c>
      <c r="B157" s="372">
        <v>2</v>
      </c>
      <c r="C157" s="47" t="s">
        <v>312</v>
      </c>
    </row>
    <row r="158" spans="1:4" ht="42.75">
      <c r="A158" s="431"/>
      <c r="B158" s="372"/>
      <c r="C158" s="48" t="s">
        <v>763</v>
      </c>
    </row>
    <row r="159" spans="1:4">
      <c r="A159" s="431"/>
      <c r="B159" s="372"/>
      <c r="C159" s="48" t="s">
        <v>313</v>
      </c>
    </row>
    <row r="160" spans="1:4" ht="28.5">
      <c r="A160" s="431"/>
      <c r="B160" s="372"/>
      <c r="C160" s="48" t="s">
        <v>915</v>
      </c>
    </row>
    <row r="161" spans="1:4" ht="128.25">
      <c r="A161" s="431"/>
      <c r="B161" s="372"/>
      <c r="C161" s="48" t="s">
        <v>346</v>
      </c>
    </row>
    <row r="162" spans="1:4" ht="57">
      <c r="A162" s="431"/>
      <c r="B162" s="372"/>
      <c r="C162" s="48" t="s">
        <v>764</v>
      </c>
    </row>
    <row r="163" spans="1:4" ht="28.5">
      <c r="A163" s="431"/>
      <c r="B163" s="372"/>
      <c r="C163" s="48" t="s">
        <v>916</v>
      </c>
    </row>
    <row r="164" spans="1:4" ht="28.5">
      <c r="A164" s="431"/>
      <c r="B164" s="372"/>
      <c r="C164" s="48" t="s">
        <v>917</v>
      </c>
    </row>
    <row r="165" spans="1:4" ht="71.25">
      <c r="A165" s="431"/>
      <c r="B165" s="372"/>
      <c r="C165" s="48" t="s">
        <v>765</v>
      </c>
    </row>
    <row r="166" spans="1:4" ht="86.25" thickBot="1">
      <c r="A166" s="432"/>
      <c r="B166" s="373"/>
      <c r="C166" s="51" t="s">
        <v>918</v>
      </c>
    </row>
    <row r="167" spans="1:4" ht="17.25" customHeight="1">
      <c r="A167" s="402" t="s">
        <v>766</v>
      </c>
      <c r="B167" s="403"/>
      <c r="C167" s="404"/>
      <c r="D167" s="91" t="s">
        <v>761</v>
      </c>
    </row>
    <row r="168" spans="1:4">
      <c r="A168" s="364" t="s">
        <v>721</v>
      </c>
      <c r="B168" s="372">
        <v>2</v>
      </c>
      <c r="C168" s="47" t="s">
        <v>731</v>
      </c>
    </row>
    <row r="169" spans="1:4">
      <c r="A169" s="364"/>
      <c r="B169" s="372"/>
      <c r="C169" s="48" t="s">
        <v>732</v>
      </c>
    </row>
    <row r="170" spans="1:4" ht="57">
      <c r="A170" s="364"/>
      <c r="B170" s="372"/>
      <c r="C170" s="48" t="s">
        <v>735</v>
      </c>
    </row>
    <row r="171" spans="1:4" ht="28.5">
      <c r="A171" s="364"/>
      <c r="B171" s="372"/>
      <c r="C171" s="48" t="s">
        <v>919</v>
      </c>
    </row>
    <row r="172" spans="1:4">
      <c r="A172" s="364"/>
      <c r="B172" s="372"/>
      <c r="C172" s="48" t="s">
        <v>733</v>
      </c>
    </row>
    <row r="173" spans="1:4">
      <c r="A173" s="364"/>
      <c r="B173" s="372"/>
      <c r="C173" s="48" t="s">
        <v>734</v>
      </c>
    </row>
    <row r="174" spans="1:4" ht="28.5">
      <c r="A174" s="364"/>
      <c r="B174" s="372"/>
      <c r="C174" s="48" t="s">
        <v>920</v>
      </c>
    </row>
    <row r="175" spans="1:4" ht="28.5">
      <c r="A175" s="364"/>
      <c r="B175" s="372"/>
      <c r="C175" s="52" t="s">
        <v>921</v>
      </c>
    </row>
    <row r="176" spans="1:4" ht="28.5">
      <c r="A176" s="364"/>
      <c r="B176" s="372"/>
      <c r="C176" s="52" t="s">
        <v>922</v>
      </c>
    </row>
    <row r="177" spans="1:4">
      <c r="A177" s="364"/>
      <c r="B177" s="372"/>
      <c r="C177" s="52" t="s">
        <v>923</v>
      </c>
    </row>
    <row r="178" spans="1:4" ht="57.75" thickBot="1">
      <c r="A178" s="365"/>
      <c r="B178" s="373"/>
      <c r="C178" s="51" t="s">
        <v>767</v>
      </c>
    </row>
    <row r="179" spans="1:4" ht="16.5" customHeight="1">
      <c r="A179" s="402" t="s">
        <v>768</v>
      </c>
      <c r="B179" s="403"/>
      <c r="C179" s="404"/>
      <c r="D179" s="91" t="s">
        <v>761</v>
      </c>
    </row>
    <row r="180" spans="1:4" ht="114">
      <c r="A180" s="364" t="s">
        <v>737</v>
      </c>
      <c r="B180" s="374">
        <v>1</v>
      </c>
      <c r="C180" s="53" t="s">
        <v>736</v>
      </c>
    </row>
    <row r="181" spans="1:4" ht="129" thickBot="1">
      <c r="A181" s="365"/>
      <c r="B181" s="375"/>
      <c r="C181" s="51" t="s">
        <v>924</v>
      </c>
    </row>
    <row r="182" spans="1:4" ht="16.5" customHeight="1">
      <c r="A182" s="402" t="s">
        <v>769</v>
      </c>
      <c r="B182" s="403"/>
      <c r="C182" s="404"/>
      <c r="D182" s="91" t="s">
        <v>761</v>
      </c>
    </row>
    <row r="183" spans="1:4" ht="71.25">
      <c r="A183" s="364" t="s">
        <v>770</v>
      </c>
      <c r="B183" s="372">
        <v>2</v>
      </c>
      <c r="C183" s="28" t="s">
        <v>771</v>
      </c>
    </row>
    <row r="184" spans="1:4" ht="99.75">
      <c r="A184" s="364"/>
      <c r="B184" s="372"/>
      <c r="C184" s="29" t="s">
        <v>772</v>
      </c>
    </row>
    <row r="185" spans="1:4" ht="71.25">
      <c r="A185" s="364"/>
      <c r="B185" s="372"/>
      <c r="C185" s="29" t="s">
        <v>773</v>
      </c>
    </row>
    <row r="186" spans="1:4" ht="42.75">
      <c r="A186" s="364"/>
      <c r="B186" s="372"/>
      <c r="C186" s="29" t="s">
        <v>774</v>
      </c>
    </row>
    <row r="187" spans="1:4" ht="16.5" customHeight="1">
      <c r="A187" s="364"/>
      <c r="B187" s="372"/>
      <c r="C187" s="29" t="s">
        <v>314</v>
      </c>
    </row>
    <row r="188" spans="1:4" ht="71.25">
      <c r="A188" s="364"/>
      <c r="B188" s="372"/>
      <c r="C188" s="29" t="s">
        <v>775</v>
      </c>
    </row>
    <row r="189" spans="1:4" ht="17.25" customHeight="1" thickBot="1">
      <c r="A189" s="365"/>
      <c r="B189" s="373"/>
      <c r="C189" s="51" t="s">
        <v>738</v>
      </c>
    </row>
    <row r="190" spans="1:4" ht="25.5" customHeight="1" thickBot="1">
      <c r="A190" s="416" t="s">
        <v>776</v>
      </c>
      <c r="B190" s="417"/>
      <c r="C190" s="418"/>
    </row>
    <row r="191" spans="1:4" ht="16.5" customHeight="1">
      <c r="A191" s="433" t="s">
        <v>210</v>
      </c>
      <c r="B191" s="434"/>
      <c r="C191" s="435"/>
      <c r="D191" s="91" t="s">
        <v>777</v>
      </c>
    </row>
    <row r="192" spans="1:4">
      <c r="A192" s="388" t="s">
        <v>1160</v>
      </c>
      <c r="B192" s="394">
        <v>1</v>
      </c>
      <c r="C192" s="33" t="s">
        <v>315</v>
      </c>
    </row>
    <row r="193" spans="1:4">
      <c r="A193" s="389"/>
      <c r="B193" s="395"/>
      <c r="C193" s="29" t="s">
        <v>316</v>
      </c>
    </row>
    <row r="194" spans="1:4" ht="28.5">
      <c r="A194" s="389"/>
      <c r="B194" s="395"/>
      <c r="C194" s="29" t="s">
        <v>925</v>
      </c>
    </row>
    <row r="195" spans="1:4" ht="129" thickBot="1">
      <c r="A195" s="390"/>
      <c r="B195" s="396"/>
      <c r="C195" s="31" t="s">
        <v>778</v>
      </c>
    </row>
    <row r="196" spans="1:4" ht="15">
      <c r="A196" s="402" t="s">
        <v>44</v>
      </c>
      <c r="B196" s="403"/>
      <c r="C196" s="404"/>
      <c r="D196" s="91" t="s">
        <v>777</v>
      </c>
    </row>
    <row r="197" spans="1:4" ht="57">
      <c r="A197" s="388" t="s">
        <v>1161</v>
      </c>
      <c r="B197" s="394">
        <v>1</v>
      </c>
      <c r="C197" s="33" t="s">
        <v>779</v>
      </c>
    </row>
    <row r="198" spans="1:4" ht="28.5">
      <c r="A198" s="389"/>
      <c r="B198" s="395"/>
      <c r="C198" s="29" t="s">
        <v>926</v>
      </c>
    </row>
    <row r="199" spans="1:4" ht="28.5">
      <c r="A199" s="389"/>
      <c r="B199" s="395"/>
      <c r="C199" s="29" t="s">
        <v>927</v>
      </c>
    </row>
    <row r="200" spans="1:4" ht="28.5">
      <c r="A200" s="389"/>
      <c r="B200" s="395"/>
      <c r="C200" s="29" t="s">
        <v>928</v>
      </c>
    </row>
    <row r="201" spans="1:4" ht="28.5">
      <c r="A201" s="389"/>
      <c r="B201" s="395"/>
      <c r="C201" s="29" t="s">
        <v>929</v>
      </c>
    </row>
    <row r="202" spans="1:4">
      <c r="A202" s="389"/>
      <c r="B202" s="395"/>
      <c r="C202" s="29" t="s">
        <v>317</v>
      </c>
    </row>
    <row r="203" spans="1:4">
      <c r="A203" s="389"/>
      <c r="B203" s="395"/>
      <c r="C203" s="29" t="s">
        <v>318</v>
      </c>
    </row>
    <row r="204" spans="1:4" ht="28.5">
      <c r="A204" s="389"/>
      <c r="B204" s="395"/>
      <c r="C204" s="29" t="s">
        <v>930</v>
      </c>
    </row>
    <row r="205" spans="1:4">
      <c r="A205" s="389"/>
      <c r="B205" s="395"/>
      <c r="C205" s="29" t="s">
        <v>319</v>
      </c>
    </row>
    <row r="206" spans="1:4" ht="29.25" thickBot="1">
      <c r="A206" s="390"/>
      <c r="B206" s="396"/>
      <c r="C206" s="31" t="s">
        <v>931</v>
      </c>
    </row>
    <row r="207" spans="1:4" ht="15">
      <c r="A207" s="402" t="s">
        <v>45</v>
      </c>
      <c r="B207" s="403"/>
      <c r="C207" s="404"/>
      <c r="D207" s="91" t="s">
        <v>777</v>
      </c>
    </row>
    <row r="208" spans="1:4" ht="14.25" customHeight="1">
      <c r="A208" s="376" t="s">
        <v>1162</v>
      </c>
      <c r="B208" s="378">
        <v>1</v>
      </c>
      <c r="C208" s="47" t="s">
        <v>320</v>
      </c>
    </row>
    <row r="209" spans="1:4">
      <c r="A209" s="376"/>
      <c r="B209" s="378"/>
      <c r="C209" s="48" t="s">
        <v>52</v>
      </c>
    </row>
    <row r="210" spans="1:4" ht="29.25" thickBot="1">
      <c r="A210" s="377"/>
      <c r="B210" s="379"/>
      <c r="C210" s="51" t="s">
        <v>932</v>
      </c>
    </row>
    <row r="211" spans="1:4" ht="15">
      <c r="A211" s="402" t="s">
        <v>46</v>
      </c>
      <c r="B211" s="403"/>
      <c r="C211" s="404"/>
      <c r="D211" s="91" t="s">
        <v>777</v>
      </c>
    </row>
    <row r="212" spans="1:4">
      <c r="A212" s="376" t="s">
        <v>1163</v>
      </c>
      <c r="B212" s="378">
        <v>1</v>
      </c>
      <c r="C212" s="47" t="s">
        <v>321</v>
      </c>
    </row>
    <row r="213" spans="1:4">
      <c r="A213" s="376"/>
      <c r="B213" s="378"/>
      <c r="C213" s="47" t="s">
        <v>322</v>
      </c>
    </row>
    <row r="214" spans="1:4">
      <c r="A214" s="376"/>
      <c r="B214" s="378"/>
      <c r="C214" s="47" t="s">
        <v>739</v>
      </c>
    </row>
    <row r="215" spans="1:4" ht="15" thickBot="1">
      <c r="A215" s="377"/>
      <c r="B215" s="379"/>
      <c r="C215" s="51" t="s">
        <v>740</v>
      </c>
    </row>
    <row r="216" spans="1:4" ht="15">
      <c r="A216" s="402" t="s">
        <v>47</v>
      </c>
      <c r="B216" s="403"/>
      <c r="C216" s="404"/>
      <c r="D216" s="91" t="s">
        <v>777</v>
      </c>
    </row>
    <row r="217" spans="1:4">
      <c r="A217" s="380" t="s">
        <v>726</v>
      </c>
      <c r="B217" s="394">
        <v>1</v>
      </c>
      <c r="C217" s="33" t="s">
        <v>323</v>
      </c>
    </row>
    <row r="218" spans="1:4">
      <c r="A218" s="381"/>
      <c r="B218" s="395"/>
      <c r="C218" s="29" t="s">
        <v>324</v>
      </c>
    </row>
    <row r="219" spans="1:4" ht="42.75">
      <c r="A219" s="381"/>
      <c r="B219" s="395"/>
      <c r="C219" s="29" t="s">
        <v>933</v>
      </c>
    </row>
    <row r="220" spans="1:4" ht="29.25" thickBot="1">
      <c r="A220" s="382"/>
      <c r="B220" s="396"/>
      <c r="C220" s="31" t="s">
        <v>780</v>
      </c>
    </row>
    <row r="221" spans="1:4" ht="15">
      <c r="A221" s="402" t="s">
        <v>48</v>
      </c>
      <c r="B221" s="403"/>
      <c r="C221" s="404"/>
      <c r="D221" s="91" t="s">
        <v>777</v>
      </c>
    </row>
    <row r="222" spans="1:4">
      <c r="A222" s="388" t="s">
        <v>1164</v>
      </c>
      <c r="B222" s="394">
        <v>1</v>
      </c>
      <c r="C222" s="33" t="s">
        <v>325</v>
      </c>
    </row>
    <row r="223" spans="1:4" ht="129" thickBot="1">
      <c r="A223" s="390"/>
      <c r="B223" s="396"/>
      <c r="C223" s="31" t="s">
        <v>781</v>
      </c>
    </row>
    <row r="224" spans="1:4" ht="15">
      <c r="A224" s="402" t="s">
        <v>49</v>
      </c>
      <c r="B224" s="403"/>
      <c r="C224" s="404"/>
      <c r="D224" s="91" t="s">
        <v>777</v>
      </c>
    </row>
    <row r="225" spans="1:4">
      <c r="A225" s="388" t="s">
        <v>1165</v>
      </c>
      <c r="B225" s="394">
        <v>2</v>
      </c>
      <c r="C225" s="33" t="s">
        <v>326</v>
      </c>
    </row>
    <row r="226" spans="1:4" ht="28.5">
      <c r="A226" s="389"/>
      <c r="B226" s="395"/>
      <c r="C226" s="29" t="s">
        <v>934</v>
      </c>
    </row>
    <row r="227" spans="1:4">
      <c r="A227" s="389"/>
      <c r="B227" s="395"/>
      <c r="C227" s="29" t="s">
        <v>327</v>
      </c>
    </row>
    <row r="228" spans="1:4">
      <c r="A228" s="389"/>
      <c r="B228" s="395"/>
      <c r="C228" s="29" t="s">
        <v>328</v>
      </c>
    </row>
    <row r="229" spans="1:4">
      <c r="A229" s="389"/>
      <c r="B229" s="395"/>
      <c r="C229" s="29" t="s">
        <v>329</v>
      </c>
    </row>
    <row r="230" spans="1:4" ht="15" thickBot="1">
      <c r="A230" s="390"/>
      <c r="B230" s="396"/>
      <c r="C230" s="31" t="s">
        <v>330</v>
      </c>
    </row>
    <row r="231" spans="1:4" ht="15">
      <c r="A231" s="402" t="s">
        <v>50</v>
      </c>
      <c r="B231" s="403"/>
      <c r="C231" s="404"/>
      <c r="D231" s="91" t="s">
        <v>777</v>
      </c>
    </row>
    <row r="232" spans="1:4" ht="14.25" customHeight="1">
      <c r="A232" s="388" t="s">
        <v>1166</v>
      </c>
      <c r="B232" s="405">
        <v>2</v>
      </c>
      <c r="C232" s="47" t="s">
        <v>331</v>
      </c>
    </row>
    <row r="233" spans="1:4">
      <c r="A233" s="389"/>
      <c r="B233" s="406"/>
      <c r="C233" s="48" t="s">
        <v>332</v>
      </c>
    </row>
    <row r="234" spans="1:4" ht="57">
      <c r="A234" s="389"/>
      <c r="B234" s="406"/>
      <c r="C234" s="48" t="s">
        <v>782</v>
      </c>
    </row>
    <row r="235" spans="1:4" ht="71.25">
      <c r="A235" s="389"/>
      <c r="B235" s="406"/>
      <c r="C235" s="48" t="s">
        <v>783</v>
      </c>
    </row>
    <row r="236" spans="1:4" ht="15" thickBot="1">
      <c r="A236" s="390"/>
      <c r="B236" s="407"/>
      <c r="C236" s="51" t="s">
        <v>333</v>
      </c>
    </row>
    <row r="237" spans="1:4" ht="15" customHeight="1">
      <c r="A237" s="402" t="s">
        <v>51</v>
      </c>
      <c r="B237" s="403"/>
      <c r="C237" s="404"/>
      <c r="D237" s="91" t="s">
        <v>777</v>
      </c>
    </row>
    <row r="238" spans="1:4">
      <c r="A238" s="364" t="s">
        <v>727</v>
      </c>
      <c r="B238" s="397">
        <v>1</v>
      </c>
      <c r="C238" s="47" t="s">
        <v>741</v>
      </c>
    </row>
    <row r="239" spans="1:4" ht="99.75">
      <c r="A239" s="364"/>
      <c r="B239" s="397"/>
      <c r="C239" s="54" t="s">
        <v>784</v>
      </c>
    </row>
    <row r="240" spans="1:4" ht="29.25" thickBot="1">
      <c r="A240" s="365"/>
      <c r="B240" s="398"/>
      <c r="C240" s="51" t="s">
        <v>935</v>
      </c>
    </row>
    <row r="241" spans="1:4" ht="25.5" customHeight="1" thickBot="1">
      <c r="A241" s="416" t="s">
        <v>785</v>
      </c>
      <c r="B241" s="417"/>
      <c r="C241" s="418"/>
    </row>
    <row r="242" spans="1:4" ht="16.5" customHeight="1">
      <c r="A242" s="402" t="s">
        <v>53</v>
      </c>
      <c r="B242" s="403"/>
      <c r="C242" s="404"/>
      <c r="D242" s="91" t="s">
        <v>875</v>
      </c>
    </row>
    <row r="243" spans="1:4">
      <c r="A243" s="364" t="s">
        <v>53</v>
      </c>
      <c r="B243" s="372">
        <v>2</v>
      </c>
      <c r="C243" s="47" t="s">
        <v>742</v>
      </c>
    </row>
    <row r="244" spans="1:4">
      <c r="A244" s="364"/>
      <c r="B244" s="372"/>
      <c r="C244" s="48" t="s">
        <v>743</v>
      </c>
    </row>
    <row r="245" spans="1:4">
      <c r="A245" s="364"/>
      <c r="B245" s="372"/>
      <c r="C245" s="48" t="s">
        <v>744</v>
      </c>
    </row>
    <row r="246" spans="1:4">
      <c r="A246" s="364"/>
      <c r="B246" s="372"/>
      <c r="C246" s="48" t="s">
        <v>745</v>
      </c>
    </row>
    <row r="247" spans="1:4">
      <c r="A247" s="364"/>
      <c r="B247" s="372"/>
      <c r="C247" s="48" t="s">
        <v>746</v>
      </c>
    </row>
    <row r="248" spans="1:4" ht="15" thickBot="1">
      <c r="A248" s="365"/>
      <c r="B248" s="373"/>
      <c r="C248" s="51" t="s">
        <v>747</v>
      </c>
    </row>
    <row r="249" spans="1:4" ht="15">
      <c r="A249" s="402" t="s">
        <v>54</v>
      </c>
      <c r="B249" s="403"/>
      <c r="C249" s="404"/>
      <c r="D249" s="91" t="s">
        <v>875</v>
      </c>
    </row>
    <row r="250" spans="1:4" ht="57">
      <c r="A250" s="388" t="s">
        <v>54</v>
      </c>
      <c r="B250" s="394">
        <v>2</v>
      </c>
      <c r="C250" s="47" t="s">
        <v>786</v>
      </c>
    </row>
    <row r="251" spans="1:4" ht="71.25">
      <c r="A251" s="389"/>
      <c r="B251" s="395"/>
      <c r="C251" s="48" t="s">
        <v>787</v>
      </c>
    </row>
    <row r="252" spans="1:4" ht="28.5">
      <c r="A252" s="389"/>
      <c r="B252" s="395"/>
      <c r="C252" s="48" t="s">
        <v>936</v>
      </c>
    </row>
    <row r="253" spans="1:4" ht="28.5">
      <c r="A253" s="389"/>
      <c r="B253" s="395"/>
      <c r="C253" s="48" t="s">
        <v>941</v>
      </c>
    </row>
    <row r="254" spans="1:4" ht="99.75">
      <c r="A254" s="389"/>
      <c r="B254" s="395"/>
      <c r="C254" s="48" t="s">
        <v>937</v>
      </c>
    </row>
    <row r="255" spans="1:4" ht="29.25" thickBot="1">
      <c r="A255" s="390"/>
      <c r="B255" s="396"/>
      <c r="C255" s="51" t="s">
        <v>938</v>
      </c>
    </row>
    <row r="256" spans="1:4" ht="15">
      <c r="A256" s="402" t="s">
        <v>55</v>
      </c>
      <c r="B256" s="403"/>
      <c r="C256" s="404"/>
      <c r="D256" s="91" t="s">
        <v>875</v>
      </c>
    </row>
    <row r="257" spans="1:4">
      <c r="A257" s="388" t="s">
        <v>55</v>
      </c>
      <c r="B257" s="394">
        <v>2</v>
      </c>
      <c r="C257" s="47" t="s">
        <v>334</v>
      </c>
    </row>
    <row r="258" spans="1:4" ht="28.5">
      <c r="A258" s="389"/>
      <c r="B258" s="395"/>
      <c r="C258" s="48" t="s">
        <v>939</v>
      </c>
    </row>
    <row r="259" spans="1:4" ht="71.25">
      <c r="A259" s="389"/>
      <c r="B259" s="395"/>
      <c r="C259" s="48" t="s">
        <v>940</v>
      </c>
    </row>
    <row r="260" spans="1:4" ht="99.75">
      <c r="A260" s="389"/>
      <c r="B260" s="395"/>
      <c r="C260" s="48" t="s">
        <v>788</v>
      </c>
    </row>
    <row r="261" spans="1:4" ht="28.5">
      <c r="A261" s="389"/>
      <c r="B261" s="395"/>
      <c r="C261" s="48" t="s">
        <v>942</v>
      </c>
    </row>
    <row r="262" spans="1:4" ht="28.5">
      <c r="A262" s="389"/>
      <c r="B262" s="395"/>
      <c r="C262" s="48" t="s">
        <v>943</v>
      </c>
    </row>
    <row r="263" spans="1:4" ht="29.25" thickBot="1">
      <c r="A263" s="390"/>
      <c r="B263" s="396"/>
      <c r="C263" s="51" t="s">
        <v>944</v>
      </c>
    </row>
    <row r="264" spans="1:4" ht="15">
      <c r="A264" s="402" t="s">
        <v>56</v>
      </c>
      <c r="B264" s="403"/>
      <c r="C264" s="404"/>
      <c r="D264" s="91" t="s">
        <v>875</v>
      </c>
    </row>
    <row r="265" spans="1:4" ht="28.5" customHeight="1">
      <c r="A265" s="388" t="s">
        <v>729</v>
      </c>
      <c r="B265" s="419">
        <v>2</v>
      </c>
      <c r="C265" s="47" t="s">
        <v>945</v>
      </c>
    </row>
    <row r="266" spans="1:4" ht="42.75">
      <c r="A266" s="389"/>
      <c r="B266" s="395"/>
      <c r="C266" s="48" t="s">
        <v>946</v>
      </c>
    </row>
    <row r="267" spans="1:4" ht="28.5">
      <c r="A267" s="389"/>
      <c r="B267" s="395"/>
      <c r="C267" s="48" t="s">
        <v>947</v>
      </c>
    </row>
    <row r="268" spans="1:4" ht="28.5">
      <c r="A268" s="389"/>
      <c r="B268" s="395"/>
      <c r="C268" s="48" t="s">
        <v>948</v>
      </c>
    </row>
    <row r="269" spans="1:4" ht="29.25" thickBot="1">
      <c r="A269" s="390"/>
      <c r="B269" s="396"/>
      <c r="C269" s="51" t="s">
        <v>949</v>
      </c>
    </row>
    <row r="270" spans="1:4" ht="15">
      <c r="A270" s="402" t="s">
        <v>57</v>
      </c>
      <c r="B270" s="403"/>
      <c r="C270" s="404"/>
      <c r="D270" s="91" t="s">
        <v>875</v>
      </c>
    </row>
    <row r="271" spans="1:4" ht="114">
      <c r="A271" s="364" t="s">
        <v>728</v>
      </c>
      <c r="B271" s="372">
        <v>2</v>
      </c>
      <c r="C271" s="47" t="s">
        <v>950</v>
      </c>
    </row>
    <row r="272" spans="1:4">
      <c r="A272" s="364"/>
      <c r="B272" s="372"/>
      <c r="C272" s="48" t="s">
        <v>335</v>
      </c>
    </row>
    <row r="273" spans="1:4">
      <c r="A273" s="364"/>
      <c r="B273" s="372"/>
      <c r="C273" s="48" t="s">
        <v>336</v>
      </c>
    </row>
    <row r="274" spans="1:4" ht="28.5">
      <c r="A274" s="364"/>
      <c r="B274" s="372"/>
      <c r="C274" s="48" t="s">
        <v>951</v>
      </c>
    </row>
    <row r="275" spans="1:4" ht="15" thickBot="1">
      <c r="A275" s="365"/>
      <c r="B275" s="373"/>
      <c r="C275" s="51" t="s">
        <v>337</v>
      </c>
    </row>
    <row r="276" spans="1:4" ht="15">
      <c r="A276" s="402" t="s">
        <v>58</v>
      </c>
      <c r="B276" s="403"/>
      <c r="C276" s="404"/>
      <c r="D276" s="91" t="s">
        <v>875</v>
      </c>
    </row>
    <row r="277" spans="1:4" ht="28.5">
      <c r="A277" s="364" t="s">
        <v>58</v>
      </c>
      <c r="B277" s="372">
        <v>2</v>
      </c>
      <c r="C277" s="47" t="s">
        <v>952</v>
      </c>
    </row>
    <row r="278" spans="1:4" ht="57">
      <c r="A278" s="364"/>
      <c r="B278" s="372"/>
      <c r="C278" s="48" t="s">
        <v>748</v>
      </c>
    </row>
    <row r="279" spans="1:4" ht="114.75" thickBot="1">
      <c r="A279" s="365"/>
      <c r="B279" s="373"/>
      <c r="C279" s="51" t="s">
        <v>953</v>
      </c>
    </row>
    <row r="280" spans="1:4" ht="25.5" customHeight="1" thickBot="1">
      <c r="A280" s="416" t="s">
        <v>789</v>
      </c>
      <c r="B280" s="417"/>
      <c r="C280" s="418"/>
    </row>
    <row r="281" spans="1:4" ht="16.5" customHeight="1">
      <c r="A281" s="402" t="s">
        <v>192</v>
      </c>
      <c r="B281" s="403"/>
      <c r="C281" s="404"/>
      <c r="D281" s="91" t="s">
        <v>414</v>
      </c>
    </row>
    <row r="282" spans="1:4" ht="28.5">
      <c r="A282" s="16" t="s">
        <v>790</v>
      </c>
      <c r="B282" s="394"/>
      <c r="C282" s="47" t="s">
        <v>957</v>
      </c>
    </row>
    <row r="283" spans="1:4">
      <c r="A283" s="16"/>
      <c r="B283" s="395"/>
      <c r="C283" s="48" t="s">
        <v>791</v>
      </c>
    </row>
    <row r="284" spans="1:4" ht="28.5">
      <c r="A284" s="16"/>
      <c r="B284" s="395"/>
      <c r="C284" s="48" t="s">
        <v>955</v>
      </c>
    </row>
    <row r="285" spans="1:4" ht="28.5">
      <c r="A285" s="16"/>
      <c r="B285" s="395"/>
      <c r="C285" s="48" t="s">
        <v>956</v>
      </c>
    </row>
    <row r="286" spans="1:4" ht="28.5">
      <c r="A286" s="16"/>
      <c r="B286" s="395"/>
      <c r="C286" s="48" t="s">
        <v>958</v>
      </c>
    </row>
    <row r="287" spans="1:4" ht="28.5">
      <c r="A287" s="16"/>
      <c r="B287" s="395"/>
      <c r="C287" s="48" t="s">
        <v>959</v>
      </c>
    </row>
    <row r="288" spans="1:4" ht="29.25" thickBot="1">
      <c r="A288" s="17"/>
      <c r="B288" s="396"/>
      <c r="C288" s="51" t="s">
        <v>954</v>
      </c>
    </row>
    <row r="289" spans="1:4" ht="15" customHeight="1" thickBot="1">
      <c r="A289" s="413" t="s">
        <v>193</v>
      </c>
      <c r="B289" s="414"/>
      <c r="C289" s="415"/>
      <c r="D289" s="91" t="s">
        <v>414</v>
      </c>
    </row>
    <row r="290" spans="1:4" ht="14.25" customHeight="1">
      <c r="A290" s="410" t="s">
        <v>873</v>
      </c>
      <c r="B290" s="411"/>
      <c r="C290" s="412"/>
    </row>
    <row r="291" spans="1:4" ht="28.5">
      <c r="A291" s="436" t="s">
        <v>194</v>
      </c>
      <c r="B291" s="441">
        <v>2</v>
      </c>
      <c r="C291" s="55" t="s">
        <v>960</v>
      </c>
    </row>
    <row r="292" spans="1:4" ht="28.5">
      <c r="A292" s="389"/>
      <c r="B292" s="395"/>
      <c r="C292" s="56" t="s">
        <v>961</v>
      </c>
    </row>
    <row r="293" spans="1:4" ht="28.5">
      <c r="A293" s="437"/>
      <c r="B293" s="442"/>
      <c r="C293" s="57" t="s">
        <v>962</v>
      </c>
    </row>
    <row r="294" spans="1:4">
      <c r="A294" s="436" t="s">
        <v>792</v>
      </c>
      <c r="B294" s="438">
        <v>2</v>
      </c>
      <c r="C294" s="55" t="s">
        <v>338</v>
      </c>
    </row>
    <row r="295" spans="1:4" ht="28.5">
      <c r="A295" s="389"/>
      <c r="B295" s="439"/>
      <c r="C295" s="56" t="s">
        <v>963</v>
      </c>
    </row>
    <row r="296" spans="1:4">
      <c r="A296" s="389"/>
      <c r="B296" s="439"/>
      <c r="C296" s="56" t="s">
        <v>339</v>
      </c>
    </row>
    <row r="297" spans="1:4">
      <c r="A297" s="389"/>
      <c r="B297" s="439"/>
      <c r="C297" s="56" t="s">
        <v>340</v>
      </c>
    </row>
    <row r="298" spans="1:4">
      <c r="A298" s="437"/>
      <c r="B298" s="440"/>
      <c r="C298" s="57" t="s">
        <v>341</v>
      </c>
    </row>
    <row r="299" spans="1:4">
      <c r="A299" s="436" t="s">
        <v>195</v>
      </c>
      <c r="B299" s="438">
        <v>2</v>
      </c>
      <c r="C299" s="55" t="s">
        <v>342</v>
      </c>
    </row>
    <row r="300" spans="1:4" ht="28.5">
      <c r="A300" s="389"/>
      <c r="B300" s="439"/>
      <c r="C300" s="56" t="s">
        <v>964</v>
      </c>
    </row>
    <row r="301" spans="1:4">
      <c r="A301" s="389"/>
      <c r="B301" s="439"/>
      <c r="C301" s="56" t="s">
        <v>343</v>
      </c>
    </row>
    <row r="302" spans="1:4">
      <c r="A302" s="389"/>
      <c r="B302" s="439"/>
      <c r="C302" s="56" t="s">
        <v>344</v>
      </c>
    </row>
    <row r="303" spans="1:4" ht="28.5">
      <c r="A303" s="389"/>
      <c r="B303" s="439"/>
      <c r="C303" s="56" t="s">
        <v>965</v>
      </c>
    </row>
    <row r="304" spans="1:4">
      <c r="A304" s="437"/>
      <c r="B304" s="440"/>
      <c r="C304" s="57" t="s">
        <v>345</v>
      </c>
    </row>
    <row r="305" spans="1:4">
      <c r="A305" s="436" t="s">
        <v>196</v>
      </c>
      <c r="B305" s="438">
        <v>2</v>
      </c>
      <c r="C305" s="55" t="s">
        <v>347</v>
      </c>
    </row>
    <row r="306" spans="1:4" ht="28.5">
      <c r="A306" s="389"/>
      <c r="B306" s="439"/>
      <c r="C306" s="56" t="s">
        <v>966</v>
      </c>
    </row>
    <row r="307" spans="1:4" ht="28.5">
      <c r="A307" s="389"/>
      <c r="B307" s="439"/>
      <c r="C307" s="56" t="s">
        <v>967</v>
      </c>
    </row>
    <row r="308" spans="1:4">
      <c r="A308" s="437"/>
      <c r="B308" s="440"/>
      <c r="C308" s="57" t="s">
        <v>348</v>
      </c>
    </row>
    <row r="309" spans="1:4">
      <c r="A309" s="436" t="s">
        <v>197</v>
      </c>
      <c r="B309" s="438">
        <v>2</v>
      </c>
      <c r="C309" s="55" t="s">
        <v>349</v>
      </c>
    </row>
    <row r="310" spans="1:4">
      <c r="A310" s="389"/>
      <c r="B310" s="439"/>
      <c r="C310" s="56" t="s">
        <v>350</v>
      </c>
    </row>
    <row r="311" spans="1:4" ht="42.75">
      <c r="A311" s="389"/>
      <c r="B311" s="439"/>
      <c r="C311" s="56" t="s">
        <v>630</v>
      </c>
    </row>
    <row r="312" spans="1:4">
      <c r="A312" s="389"/>
      <c r="B312" s="439"/>
      <c r="C312" s="56" t="s">
        <v>351</v>
      </c>
      <c r="D312" s="91" t="s">
        <v>414</v>
      </c>
    </row>
    <row r="313" spans="1:4">
      <c r="A313" s="389"/>
      <c r="B313" s="439"/>
      <c r="C313" s="56" t="s">
        <v>352</v>
      </c>
    </row>
    <row r="314" spans="1:4" ht="28.5">
      <c r="A314" s="389"/>
      <c r="B314" s="439"/>
      <c r="C314" s="56" t="s">
        <v>968</v>
      </c>
    </row>
    <row r="315" spans="1:4">
      <c r="A315" s="389"/>
      <c r="B315" s="439"/>
      <c r="C315" s="56" t="s">
        <v>353</v>
      </c>
    </row>
    <row r="316" spans="1:4" ht="28.5">
      <c r="A316" s="389"/>
      <c r="B316" s="439"/>
      <c r="C316" s="56" t="s">
        <v>969</v>
      </c>
    </row>
    <row r="317" spans="1:4">
      <c r="A317" s="437"/>
      <c r="B317" s="440"/>
      <c r="C317" s="57" t="s">
        <v>354</v>
      </c>
    </row>
    <row r="318" spans="1:4">
      <c r="A318" s="436" t="s">
        <v>198</v>
      </c>
      <c r="B318" s="438">
        <v>2</v>
      </c>
      <c r="C318" s="55" t="s">
        <v>355</v>
      </c>
    </row>
    <row r="319" spans="1:4">
      <c r="A319" s="389"/>
      <c r="B319" s="439"/>
      <c r="C319" s="56" t="s">
        <v>356</v>
      </c>
    </row>
    <row r="320" spans="1:4">
      <c r="A320" s="389"/>
      <c r="B320" s="439"/>
      <c r="C320" s="56" t="s">
        <v>357</v>
      </c>
    </row>
    <row r="321" spans="1:4">
      <c r="A321" s="389"/>
      <c r="B321" s="439"/>
      <c r="C321" s="56" t="s">
        <v>358</v>
      </c>
    </row>
    <row r="322" spans="1:4">
      <c r="A322" s="437"/>
      <c r="B322" s="440"/>
      <c r="C322" s="57" t="s">
        <v>359</v>
      </c>
    </row>
    <row r="323" spans="1:4" ht="57">
      <c r="A323" s="436" t="s">
        <v>199</v>
      </c>
      <c r="B323" s="438">
        <v>2</v>
      </c>
      <c r="C323" s="55" t="s">
        <v>793</v>
      </c>
    </row>
    <row r="324" spans="1:4" ht="28.5">
      <c r="A324" s="389"/>
      <c r="B324" s="439"/>
      <c r="C324" s="56" t="s">
        <v>970</v>
      </c>
    </row>
    <row r="325" spans="1:4" ht="28.5">
      <c r="A325" s="389"/>
      <c r="B325" s="439"/>
      <c r="C325" s="56" t="s">
        <v>971</v>
      </c>
    </row>
    <row r="326" spans="1:4" ht="28.5">
      <c r="A326" s="389"/>
      <c r="B326" s="439"/>
      <c r="C326" s="56" t="s">
        <v>972</v>
      </c>
    </row>
    <row r="327" spans="1:4" ht="14.25" customHeight="1">
      <c r="A327" s="389"/>
      <c r="B327" s="439"/>
      <c r="C327" s="56" t="s">
        <v>360</v>
      </c>
    </row>
    <row r="328" spans="1:4" ht="14.25" customHeight="1">
      <c r="A328" s="389"/>
      <c r="B328" s="439"/>
      <c r="C328" s="56" t="s">
        <v>361</v>
      </c>
    </row>
    <row r="329" spans="1:4" ht="28.5">
      <c r="A329" s="389"/>
      <c r="B329" s="439"/>
      <c r="C329" s="56" t="s">
        <v>973</v>
      </c>
    </row>
    <row r="330" spans="1:4" ht="28.5">
      <c r="A330" s="437"/>
      <c r="B330" s="440"/>
      <c r="C330" s="57" t="s">
        <v>974</v>
      </c>
    </row>
    <row r="331" spans="1:4">
      <c r="A331" s="436" t="s">
        <v>200</v>
      </c>
      <c r="B331" s="441">
        <v>1</v>
      </c>
      <c r="C331" s="55" t="s">
        <v>362</v>
      </c>
      <c r="D331" s="91" t="s">
        <v>414</v>
      </c>
    </row>
    <row r="332" spans="1:4" ht="28.5">
      <c r="A332" s="437"/>
      <c r="B332" s="442"/>
      <c r="C332" s="57" t="s">
        <v>975</v>
      </c>
    </row>
    <row r="333" spans="1:4" ht="28.5">
      <c r="A333" s="436" t="s">
        <v>201</v>
      </c>
      <c r="B333" s="441">
        <v>2</v>
      </c>
      <c r="C333" s="55" t="s">
        <v>976</v>
      </c>
    </row>
    <row r="334" spans="1:4" ht="28.5">
      <c r="A334" s="389"/>
      <c r="B334" s="395"/>
      <c r="C334" s="56" t="s">
        <v>977</v>
      </c>
    </row>
    <row r="335" spans="1:4" ht="14.25" customHeight="1">
      <c r="A335" s="389"/>
      <c r="B335" s="395"/>
      <c r="C335" s="56" t="s">
        <v>363</v>
      </c>
    </row>
    <row r="336" spans="1:4" ht="14.25" customHeight="1">
      <c r="A336" s="389"/>
      <c r="B336" s="395"/>
      <c r="C336" s="56" t="s">
        <v>364</v>
      </c>
    </row>
    <row r="337" spans="1:3" ht="14.25" customHeight="1">
      <c r="A337" s="389"/>
      <c r="B337" s="395"/>
      <c r="C337" s="56" t="s">
        <v>365</v>
      </c>
    </row>
    <row r="338" spans="1:3" ht="14.25" customHeight="1">
      <c r="A338" s="389"/>
      <c r="B338" s="395"/>
      <c r="C338" s="56" t="s">
        <v>366</v>
      </c>
    </row>
    <row r="339" spans="1:3" ht="14.25" customHeight="1">
      <c r="A339" s="389"/>
      <c r="B339" s="395"/>
      <c r="C339" s="56" t="s">
        <v>367</v>
      </c>
    </row>
    <row r="340" spans="1:3" ht="28.5">
      <c r="A340" s="389"/>
      <c r="B340" s="395"/>
      <c r="C340" s="56" t="s">
        <v>978</v>
      </c>
    </row>
    <row r="341" spans="1:3" ht="14.25" customHeight="1">
      <c r="A341" s="437"/>
      <c r="B341" s="442"/>
      <c r="C341" s="57" t="s">
        <v>368</v>
      </c>
    </row>
    <row r="342" spans="1:3">
      <c r="A342" s="436" t="s">
        <v>794</v>
      </c>
      <c r="B342" s="441">
        <v>2</v>
      </c>
      <c r="C342" s="55" t="s">
        <v>631</v>
      </c>
    </row>
    <row r="343" spans="1:3" ht="28.5">
      <c r="A343" s="389"/>
      <c r="B343" s="395"/>
      <c r="C343" s="56" t="s">
        <v>979</v>
      </c>
    </row>
    <row r="344" spans="1:3" ht="28.5">
      <c r="A344" s="389"/>
      <c r="B344" s="395"/>
      <c r="C344" s="56" t="s">
        <v>980</v>
      </c>
    </row>
    <row r="345" spans="1:3">
      <c r="A345" s="389"/>
      <c r="B345" s="395"/>
      <c r="C345" s="56" t="s">
        <v>632</v>
      </c>
    </row>
    <row r="346" spans="1:3" ht="28.5">
      <c r="A346" s="389"/>
      <c r="B346" s="395"/>
      <c r="C346" s="56" t="s">
        <v>981</v>
      </c>
    </row>
    <row r="347" spans="1:3">
      <c r="A347" s="389"/>
      <c r="B347" s="395"/>
      <c r="C347" s="56" t="s">
        <v>633</v>
      </c>
    </row>
    <row r="348" spans="1:3">
      <c r="A348" s="437"/>
      <c r="B348" s="442"/>
      <c r="C348" s="57" t="s">
        <v>634</v>
      </c>
    </row>
    <row r="349" spans="1:3">
      <c r="A349" s="436" t="s">
        <v>202</v>
      </c>
      <c r="B349" s="441">
        <v>2</v>
      </c>
      <c r="C349" s="55" t="s">
        <v>369</v>
      </c>
    </row>
    <row r="350" spans="1:3" ht="14.25" customHeight="1">
      <c r="A350" s="389"/>
      <c r="B350" s="395"/>
      <c r="C350" s="56" t="s">
        <v>370</v>
      </c>
    </row>
    <row r="351" spans="1:3" ht="14.25" customHeight="1">
      <c r="A351" s="389"/>
      <c r="B351" s="395"/>
      <c r="C351" s="56" t="s">
        <v>371</v>
      </c>
    </row>
    <row r="352" spans="1:3" ht="14.25" customHeight="1">
      <c r="A352" s="437"/>
      <c r="B352" s="442"/>
      <c r="C352" s="57" t="s">
        <v>372</v>
      </c>
    </row>
    <row r="353" spans="1:4" ht="28.5">
      <c r="A353" s="436" t="s">
        <v>203</v>
      </c>
      <c r="B353" s="441">
        <v>2</v>
      </c>
      <c r="C353" s="55" t="s">
        <v>982</v>
      </c>
    </row>
    <row r="354" spans="1:4" ht="14.25" customHeight="1">
      <c r="A354" s="389"/>
      <c r="B354" s="395"/>
      <c r="C354" s="56" t="s">
        <v>373</v>
      </c>
    </row>
    <row r="355" spans="1:4" ht="14.25" customHeight="1">
      <c r="A355" s="389"/>
      <c r="B355" s="395"/>
      <c r="C355" s="56" t="s">
        <v>374</v>
      </c>
    </row>
    <row r="356" spans="1:4" ht="14.25" customHeight="1">
      <c r="A356" s="389"/>
      <c r="B356" s="395"/>
      <c r="C356" s="56" t="s">
        <v>375</v>
      </c>
    </row>
    <row r="357" spans="1:4" ht="14.25" customHeight="1">
      <c r="A357" s="389"/>
      <c r="B357" s="395"/>
      <c r="C357" s="56" t="s">
        <v>376</v>
      </c>
    </row>
    <row r="358" spans="1:4" ht="28.5">
      <c r="A358" s="437"/>
      <c r="B358" s="442"/>
      <c r="C358" s="57" t="s">
        <v>983</v>
      </c>
    </row>
    <row r="359" spans="1:4">
      <c r="A359" s="436" t="s">
        <v>204</v>
      </c>
      <c r="B359" s="441">
        <v>1</v>
      </c>
      <c r="C359" s="55" t="s">
        <v>377</v>
      </c>
    </row>
    <row r="360" spans="1:4" ht="14.25" customHeight="1">
      <c r="A360" s="389"/>
      <c r="B360" s="395"/>
      <c r="C360" s="56" t="s">
        <v>378</v>
      </c>
    </row>
    <row r="361" spans="1:4" ht="14.25" customHeight="1">
      <c r="A361" s="389"/>
      <c r="B361" s="395"/>
      <c r="C361" s="56" t="s">
        <v>379</v>
      </c>
    </row>
    <row r="362" spans="1:4" ht="28.5">
      <c r="A362" s="389"/>
      <c r="B362" s="395"/>
      <c r="C362" s="56" t="s">
        <v>984</v>
      </c>
    </row>
    <row r="363" spans="1:4" ht="14.25" customHeight="1">
      <c r="A363" s="389"/>
      <c r="B363" s="395"/>
      <c r="C363" s="56" t="s">
        <v>380</v>
      </c>
      <c r="D363" s="91" t="s">
        <v>414</v>
      </c>
    </row>
    <row r="364" spans="1:4" ht="28.5">
      <c r="A364" s="389"/>
      <c r="B364" s="395"/>
      <c r="C364" s="56" t="s">
        <v>985</v>
      </c>
    </row>
    <row r="365" spans="1:4" ht="28.5">
      <c r="A365" s="389"/>
      <c r="B365" s="395"/>
      <c r="C365" s="56" t="s">
        <v>986</v>
      </c>
    </row>
    <row r="366" spans="1:4">
      <c r="A366" s="437"/>
      <c r="B366" s="442"/>
      <c r="C366" s="57" t="s">
        <v>381</v>
      </c>
    </row>
    <row r="367" spans="1:4" ht="28.5">
      <c r="A367" s="436" t="s">
        <v>795</v>
      </c>
      <c r="B367" s="441">
        <v>1</v>
      </c>
      <c r="C367" s="55" t="s">
        <v>987</v>
      </c>
    </row>
    <row r="368" spans="1:4" ht="14.25" customHeight="1">
      <c r="A368" s="389"/>
      <c r="B368" s="395"/>
      <c r="C368" s="56" t="s">
        <v>382</v>
      </c>
    </row>
    <row r="369" spans="1:3" ht="14.25" customHeight="1">
      <c r="A369" s="389"/>
      <c r="B369" s="395"/>
      <c r="C369" s="56" t="s">
        <v>383</v>
      </c>
    </row>
    <row r="370" spans="1:3" ht="14.25" customHeight="1">
      <c r="A370" s="389"/>
      <c r="B370" s="395"/>
      <c r="C370" s="56" t="s">
        <v>384</v>
      </c>
    </row>
    <row r="371" spans="1:3" ht="28.5">
      <c r="A371" s="437"/>
      <c r="B371" s="442"/>
      <c r="C371" s="57" t="s">
        <v>988</v>
      </c>
    </row>
    <row r="372" spans="1:3">
      <c r="A372" s="436" t="s">
        <v>796</v>
      </c>
      <c r="B372" s="441">
        <v>1</v>
      </c>
      <c r="C372" s="55" t="s">
        <v>385</v>
      </c>
    </row>
    <row r="373" spans="1:3" ht="14.25" customHeight="1">
      <c r="A373" s="389"/>
      <c r="B373" s="395"/>
      <c r="C373" s="56" t="s">
        <v>386</v>
      </c>
    </row>
    <row r="374" spans="1:3" ht="28.5">
      <c r="A374" s="437"/>
      <c r="B374" s="442"/>
      <c r="C374" s="57" t="s">
        <v>989</v>
      </c>
    </row>
    <row r="375" spans="1:3" ht="28.5">
      <c r="A375" s="436" t="s">
        <v>205</v>
      </c>
      <c r="B375" s="441">
        <v>1</v>
      </c>
      <c r="C375" s="55" t="s">
        <v>990</v>
      </c>
    </row>
    <row r="376" spans="1:3" ht="14.25" customHeight="1">
      <c r="A376" s="389"/>
      <c r="B376" s="395"/>
      <c r="C376" s="56" t="s">
        <v>387</v>
      </c>
    </row>
    <row r="377" spans="1:3" ht="28.5">
      <c r="A377" s="389"/>
      <c r="B377" s="395"/>
      <c r="C377" s="56" t="s">
        <v>991</v>
      </c>
    </row>
    <row r="378" spans="1:3" ht="28.5">
      <c r="A378" s="389"/>
      <c r="B378" s="395"/>
      <c r="C378" s="56" t="s">
        <v>992</v>
      </c>
    </row>
    <row r="379" spans="1:3">
      <c r="A379" s="389"/>
      <c r="B379" s="395"/>
      <c r="C379" s="56" t="s">
        <v>388</v>
      </c>
    </row>
    <row r="380" spans="1:3" ht="28.5">
      <c r="A380" s="437"/>
      <c r="B380" s="442"/>
      <c r="C380" s="57" t="s">
        <v>993</v>
      </c>
    </row>
    <row r="381" spans="1:3">
      <c r="A381" s="436" t="s">
        <v>797</v>
      </c>
      <c r="B381" s="441">
        <v>1</v>
      </c>
      <c r="C381" s="55" t="s">
        <v>389</v>
      </c>
    </row>
    <row r="382" spans="1:3">
      <c r="A382" s="389"/>
      <c r="B382" s="395"/>
      <c r="C382" s="56" t="s">
        <v>390</v>
      </c>
    </row>
    <row r="383" spans="1:3">
      <c r="A383" s="389"/>
      <c r="B383" s="395"/>
      <c r="C383" s="56" t="s">
        <v>391</v>
      </c>
    </row>
    <row r="384" spans="1:3">
      <c r="A384" s="437"/>
      <c r="B384" s="442"/>
      <c r="C384" s="57" t="s">
        <v>392</v>
      </c>
    </row>
    <row r="385" spans="1:4">
      <c r="A385" s="363" t="s">
        <v>798</v>
      </c>
      <c r="B385" s="392">
        <v>1</v>
      </c>
      <c r="C385" s="55" t="s">
        <v>635</v>
      </c>
    </row>
    <row r="386" spans="1:4" ht="28.5">
      <c r="A386" s="364"/>
      <c r="B386" s="372"/>
      <c r="C386" s="56" t="s">
        <v>995</v>
      </c>
    </row>
    <row r="387" spans="1:4" ht="28.5">
      <c r="A387" s="364"/>
      <c r="B387" s="372"/>
      <c r="C387" s="56" t="s">
        <v>994</v>
      </c>
    </row>
    <row r="388" spans="1:4" ht="42.75">
      <c r="A388" s="364"/>
      <c r="B388" s="372"/>
      <c r="C388" s="56" t="s">
        <v>996</v>
      </c>
    </row>
    <row r="389" spans="1:4" ht="15" thickBot="1">
      <c r="A389" s="365"/>
      <c r="B389" s="373"/>
      <c r="C389" s="58" t="s">
        <v>636</v>
      </c>
    </row>
    <row r="390" spans="1:4" ht="15" customHeight="1">
      <c r="A390" s="402" t="s">
        <v>799</v>
      </c>
      <c r="B390" s="403"/>
      <c r="C390" s="404"/>
      <c r="D390" s="91" t="s">
        <v>414</v>
      </c>
    </row>
    <row r="391" spans="1:4">
      <c r="A391" s="388" t="s">
        <v>800</v>
      </c>
      <c r="B391" s="394">
        <v>1</v>
      </c>
      <c r="C391" s="59" t="s">
        <v>393</v>
      </c>
    </row>
    <row r="392" spans="1:4" ht="99.75">
      <c r="A392" s="389"/>
      <c r="B392" s="395"/>
      <c r="C392" s="56" t="s">
        <v>637</v>
      </c>
    </row>
    <row r="393" spans="1:4" ht="28.5">
      <c r="A393" s="437"/>
      <c r="B393" s="442"/>
      <c r="C393" s="57" t="s">
        <v>997</v>
      </c>
    </row>
    <row r="394" spans="1:4" ht="28.5" customHeight="1">
      <c r="A394" s="436" t="s">
        <v>1167</v>
      </c>
      <c r="B394" s="441">
        <v>2</v>
      </c>
      <c r="C394" s="55" t="s">
        <v>998</v>
      </c>
    </row>
    <row r="395" spans="1:4" ht="28.5">
      <c r="A395" s="437"/>
      <c r="B395" s="442"/>
      <c r="C395" s="57" t="s">
        <v>999</v>
      </c>
    </row>
    <row r="396" spans="1:4">
      <c r="A396" s="388" t="s">
        <v>801</v>
      </c>
      <c r="B396" s="394">
        <v>2</v>
      </c>
      <c r="C396" s="55" t="s">
        <v>394</v>
      </c>
    </row>
    <row r="397" spans="1:4" ht="14.25" customHeight="1">
      <c r="A397" s="389"/>
      <c r="B397" s="395"/>
      <c r="C397" s="56" t="s">
        <v>395</v>
      </c>
    </row>
    <row r="398" spans="1:4" ht="14.25" customHeight="1">
      <c r="A398" s="389"/>
      <c r="B398" s="395"/>
      <c r="C398" s="56" t="s">
        <v>396</v>
      </c>
    </row>
    <row r="399" spans="1:4" ht="14.25" customHeight="1">
      <c r="A399" s="389"/>
      <c r="B399" s="395"/>
      <c r="C399" s="56" t="s">
        <v>397</v>
      </c>
    </row>
    <row r="400" spans="1:4" ht="14.25" customHeight="1" thickBot="1">
      <c r="A400" s="390"/>
      <c r="B400" s="396"/>
      <c r="C400" s="58" t="s">
        <v>398</v>
      </c>
    </row>
    <row r="401" spans="1:4" ht="15" customHeight="1">
      <c r="A401" s="420" t="s">
        <v>206</v>
      </c>
      <c r="B401" s="421"/>
      <c r="C401" s="422"/>
      <c r="D401" s="91" t="s">
        <v>414</v>
      </c>
    </row>
    <row r="402" spans="1:4" ht="14.25" customHeight="1">
      <c r="A402" s="446" t="s">
        <v>872</v>
      </c>
      <c r="B402" s="447"/>
      <c r="C402" s="448"/>
    </row>
    <row r="403" spans="1:4" ht="28.5">
      <c r="A403" s="388" t="s">
        <v>207</v>
      </c>
      <c r="B403" s="394">
        <v>2</v>
      </c>
      <c r="C403" s="55" t="s">
        <v>1000</v>
      </c>
    </row>
    <row r="404" spans="1:4" ht="14.25" customHeight="1">
      <c r="A404" s="389"/>
      <c r="B404" s="395"/>
      <c r="C404" s="56" t="s">
        <v>399</v>
      </c>
    </row>
    <row r="405" spans="1:4" ht="28.5">
      <c r="A405" s="389"/>
      <c r="B405" s="395"/>
      <c r="C405" s="56" t="s">
        <v>1001</v>
      </c>
    </row>
    <row r="406" spans="1:4" ht="14.25" customHeight="1">
      <c r="A406" s="389"/>
      <c r="B406" s="395"/>
      <c r="C406" s="56" t="s">
        <v>400</v>
      </c>
    </row>
    <row r="407" spans="1:4" ht="14.25" customHeight="1">
      <c r="A407" s="389"/>
      <c r="B407" s="395"/>
      <c r="C407" s="56" t="s">
        <v>401</v>
      </c>
    </row>
    <row r="408" spans="1:4" ht="14.25" customHeight="1">
      <c r="A408" s="389"/>
      <c r="B408" s="395"/>
      <c r="C408" s="56" t="s">
        <v>402</v>
      </c>
    </row>
    <row r="409" spans="1:4" ht="14.25" customHeight="1">
      <c r="A409" s="389"/>
      <c r="B409" s="395"/>
      <c r="C409" s="56" t="s">
        <v>403</v>
      </c>
    </row>
    <row r="410" spans="1:4" ht="14.25" customHeight="1">
      <c r="A410" s="389"/>
      <c r="B410" s="395"/>
      <c r="C410" s="56" t="s">
        <v>404</v>
      </c>
    </row>
    <row r="411" spans="1:4">
      <c r="A411" s="389"/>
      <c r="B411" s="395"/>
      <c r="C411" s="56" t="s">
        <v>405</v>
      </c>
    </row>
    <row r="412" spans="1:4" ht="28.5">
      <c r="A412" s="389"/>
      <c r="B412" s="395"/>
      <c r="C412" s="56" t="s">
        <v>1002</v>
      </c>
    </row>
    <row r="413" spans="1:4" ht="28.5">
      <c r="A413" s="389"/>
      <c r="B413" s="395"/>
      <c r="C413" s="56" t="s">
        <v>1003</v>
      </c>
    </row>
    <row r="414" spans="1:4" ht="28.5">
      <c r="A414" s="389"/>
      <c r="B414" s="395"/>
      <c r="C414" s="56" t="s">
        <v>1004</v>
      </c>
    </row>
    <row r="415" spans="1:4" ht="28.5">
      <c r="A415" s="437"/>
      <c r="B415" s="442"/>
      <c r="C415" s="57" t="s">
        <v>1005</v>
      </c>
    </row>
    <row r="416" spans="1:4">
      <c r="A416" s="436" t="s">
        <v>208</v>
      </c>
      <c r="B416" s="441">
        <v>2</v>
      </c>
      <c r="C416" s="55" t="s">
        <v>406</v>
      </c>
    </row>
    <row r="417" spans="1:4" ht="14.25" customHeight="1">
      <c r="A417" s="389"/>
      <c r="B417" s="395"/>
      <c r="C417" s="56" t="s">
        <v>407</v>
      </c>
    </row>
    <row r="418" spans="1:4" ht="14.25" customHeight="1">
      <c r="A418" s="389"/>
      <c r="B418" s="395"/>
      <c r="C418" s="56" t="s">
        <v>408</v>
      </c>
    </row>
    <row r="419" spans="1:4" ht="14.25" customHeight="1">
      <c r="A419" s="437"/>
      <c r="B419" s="442"/>
      <c r="C419" s="57" t="s">
        <v>802</v>
      </c>
    </row>
    <row r="420" spans="1:4">
      <c r="A420" s="436" t="s">
        <v>209</v>
      </c>
      <c r="B420" s="441">
        <v>2</v>
      </c>
      <c r="C420" s="55" t="s">
        <v>409</v>
      </c>
    </row>
    <row r="421" spans="1:4" ht="14.25" customHeight="1">
      <c r="A421" s="389"/>
      <c r="B421" s="395"/>
      <c r="C421" s="56" t="s">
        <v>410</v>
      </c>
    </row>
    <row r="422" spans="1:4" ht="14.25" customHeight="1">
      <c r="A422" s="389"/>
      <c r="B422" s="395"/>
      <c r="C422" s="56" t="s">
        <v>411</v>
      </c>
    </row>
    <row r="423" spans="1:4" ht="14.25" customHeight="1">
      <c r="A423" s="389"/>
      <c r="B423" s="395"/>
      <c r="C423" s="56" t="s">
        <v>412</v>
      </c>
    </row>
    <row r="424" spans="1:4" ht="14.25" customHeight="1" thickBot="1">
      <c r="A424" s="390"/>
      <c r="B424" s="396"/>
      <c r="C424" s="58" t="s">
        <v>413</v>
      </c>
    </row>
    <row r="425" spans="1:4" ht="25.5" customHeight="1" thickBot="1">
      <c r="A425" s="416" t="s">
        <v>803</v>
      </c>
      <c r="B425" s="417"/>
      <c r="C425" s="418"/>
    </row>
    <row r="426" spans="1:4" s="18" customFormat="1" ht="15">
      <c r="A426" s="383" t="s">
        <v>692</v>
      </c>
      <c r="B426" s="384"/>
      <c r="C426" s="385"/>
      <c r="D426" s="91" t="s">
        <v>442</v>
      </c>
    </row>
    <row r="427" spans="1:4" s="18" customFormat="1" ht="28.5">
      <c r="A427" s="363" t="s">
        <v>1251</v>
      </c>
      <c r="B427" s="366">
        <v>2</v>
      </c>
      <c r="C427" s="28" t="s">
        <v>1007</v>
      </c>
      <c r="D427" s="90"/>
    </row>
    <row r="428" spans="1:4" s="18" customFormat="1">
      <c r="A428" s="364"/>
      <c r="B428" s="367"/>
      <c r="C428" s="29" t="s">
        <v>415</v>
      </c>
      <c r="D428" s="90"/>
    </row>
    <row r="429" spans="1:4" s="18" customFormat="1" ht="28.5">
      <c r="A429" s="364"/>
      <c r="B429" s="367"/>
      <c r="C429" s="29" t="s">
        <v>1006</v>
      </c>
      <c r="D429" s="90"/>
    </row>
    <row r="430" spans="1:4" s="18" customFormat="1" ht="28.5">
      <c r="A430" s="364"/>
      <c r="B430" s="367"/>
      <c r="C430" s="29" t="s">
        <v>1008</v>
      </c>
      <c r="D430" s="90"/>
    </row>
    <row r="431" spans="1:4" s="18" customFormat="1" ht="15" thickBot="1">
      <c r="A431" s="365"/>
      <c r="B431" s="368"/>
      <c r="C431" s="31" t="s">
        <v>416</v>
      </c>
      <c r="D431" s="90"/>
    </row>
    <row r="432" spans="1:4" s="18" customFormat="1">
      <c r="A432" s="383" t="s">
        <v>693</v>
      </c>
      <c r="B432" s="386"/>
      <c r="C432" s="387"/>
      <c r="D432" s="91" t="s">
        <v>442</v>
      </c>
    </row>
    <row r="433" spans="1:4" s="18" customFormat="1">
      <c r="A433" s="363" t="s">
        <v>804</v>
      </c>
      <c r="B433" s="366">
        <v>2</v>
      </c>
      <c r="C433" s="28" t="s">
        <v>417</v>
      </c>
      <c r="D433" s="90"/>
    </row>
    <row r="434" spans="1:4" s="18" customFormat="1" ht="15" thickBot="1">
      <c r="A434" s="365"/>
      <c r="B434" s="368"/>
      <c r="C434" s="31" t="s">
        <v>418</v>
      </c>
      <c r="D434" s="90"/>
    </row>
    <row r="435" spans="1:4" s="18" customFormat="1">
      <c r="A435" s="383" t="s">
        <v>694</v>
      </c>
      <c r="B435" s="386"/>
      <c r="C435" s="387"/>
      <c r="D435" s="91" t="s">
        <v>442</v>
      </c>
    </row>
    <row r="436" spans="1:4" s="18" customFormat="1">
      <c r="A436" s="363" t="s">
        <v>805</v>
      </c>
      <c r="B436" s="366">
        <v>2</v>
      </c>
      <c r="C436" s="28" t="s">
        <v>419</v>
      </c>
      <c r="D436" s="90"/>
    </row>
    <row r="437" spans="1:4" s="18" customFormat="1">
      <c r="A437" s="364"/>
      <c r="B437" s="367"/>
      <c r="C437" s="60" t="s">
        <v>695</v>
      </c>
      <c r="D437" s="90"/>
    </row>
    <row r="438" spans="1:4" s="18" customFormat="1">
      <c r="A438" s="364"/>
      <c r="B438" s="367"/>
      <c r="C438" s="60" t="s">
        <v>696</v>
      </c>
      <c r="D438" s="90"/>
    </row>
    <row r="439" spans="1:4" s="18" customFormat="1">
      <c r="A439" s="364"/>
      <c r="B439" s="367"/>
      <c r="C439" s="60" t="s">
        <v>697</v>
      </c>
      <c r="D439" s="90"/>
    </row>
    <row r="440" spans="1:4" s="18" customFormat="1">
      <c r="A440" s="364"/>
      <c r="B440" s="367"/>
      <c r="C440" s="60" t="s">
        <v>698</v>
      </c>
      <c r="D440" s="90"/>
    </row>
    <row r="441" spans="1:4" s="18" customFormat="1">
      <c r="A441" s="364"/>
      <c r="B441" s="367"/>
      <c r="C441" s="60" t="s">
        <v>699</v>
      </c>
      <c r="D441" s="92"/>
    </row>
    <row r="442" spans="1:4" s="18" customFormat="1">
      <c r="A442" s="364"/>
      <c r="B442" s="367"/>
      <c r="C442" s="60" t="s">
        <v>700</v>
      </c>
      <c r="D442" s="90"/>
    </row>
    <row r="443" spans="1:4" s="18" customFormat="1">
      <c r="A443" s="364"/>
      <c r="B443" s="367"/>
      <c r="C443" s="60" t="s">
        <v>701</v>
      </c>
      <c r="D443" s="90"/>
    </row>
    <row r="444" spans="1:4" s="18" customFormat="1">
      <c r="A444" s="364"/>
      <c r="B444" s="367"/>
      <c r="C444" s="60" t="s">
        <v>702</v>
      </c>
      <c r="D444" s="90"/>
    </row>
    <row r="445" spans="1:4" s="18" customFormat="1">
      <c r="A445" s="364"/>
      <c r="B445" s="367"/>
      <c r="C445" s="60" t="s">
        <v>703</v>
      </c>
      <c r="D445" s="90"/>
    </row>
    <row r="446" spans="1:4" s="18" customFormat="1">
      <c r="A446" s="364"/>
      <c r="B446" s="367"/>
      <c r="C446" s="29" t="s">
        <v>420</v>
      </c>
      <c r="D446" s="90"/>
    </row>
    <row r="447" spans="1:4" s="18" customFormat="1" ht="28.5">
      <c r="A447" s="364"/>
      <c r="B447" s="367"/>
      <c r="C447" s="29" t="s">
        <v>1009</v>
      </c>
      <c r="D447" s="90"/>
    </row>
    <row r="448" spans="1:4" s="18" customFormat="1" ht="15" thickBot="1">
      <c r="A448" s="365"/>
      <c r="B448" s="368"/>
      <c r="C448" s="31" t="s">
        <v>421</v>
      </c>
      <c r="D448" s="90"/>
    </row>
    <row r="449" spans="1:4" s="18" customFormat="1" ht="15">
      <c r="A449" s="383" t="s">
        <v>704</v>
      </c>
      <c r="B449" s="384"/>
      <c r="C449" s="385"/>
      <c r="D449" s="91" t="s">
        <v>442</v>
      </c>
    </row>
    <row r="450" spans="1:4" s="18" customFormat="1">
      <c r="A450" s="363" t="s">
        <v>1168</v>
      </c>
      <c r="B450" s="366">
        <v>1</v>
      </c>
      <c r="C450" s="28" t="s">
        <v>422</v>
      </c>
      <c r="D450" s="90"/>
    </row>
    <row r="451" spans="1:4" s="18" customFormat="1" ht="28.5">
      <c r="A451" s="364"/>
      <c r="B451" s="367"/>
      <c r="C451" s="29" t="s">
        <v>1010</v>
      </c>
      <c r="D451" s="90"/>
    </row>
    <row r="452" spans="1:4" s="18" customFormat="1" ht="28.5">
      <c r="A452" s="364"/>
      <c r="B452" s="367"/>
      <c r="C452" s="29" t="s">
        <v>1011</v>
      </c>
      <c r="D452" s="90"/>
    </row>
    <row r="453" spans="1:4" s="18" customFormat="1" ht="42.75">
      <c r="A453" s="369"/>
      <c r="B453" s="391"/>
      <c r="C453" s="30" t="s">
        <v>1012</v>
      </c>
      <c r="D453" s="90"/>
    </row>
    <row r="454" spans="1:4" s="18" customFormat="1" ht="28.5">
      <c r="A454" s="363" t="s">
        <v>705</v>
      </c>
      <c r="B454" s="366">
        <v>2</v>
      </c>
      <c r="C454" s="28" t="s">
        <v>1013</v>
      </c>
      <c r="D454" s="90"/>
    </row>
    <row r="455" spans="1:4" s="18" customFormat="1">
      <c r="A455" s="364"/>
      <c r="B455" s="367"/>
      <c r="C455" s="29" t="s">
        <v>423</v>
      </c>
      <c r="D455" s="90"/>
    </row>
    <row r="456" spans="1:4" s="18" customFormat="1" ht="28.5">
      <c r="A456" s="364"/>
      <c r="B456" s="367"/>
      <c r="C456" s="29" t="s">
        <v>1014</v>
      </c>
      <c r="D456" s="92"/>
    </row>
    <row r="457" spans="1:4" s="18" customFormat="1">
      <c r="A457" s="364"/>
      <c r="B457" s="367"/>
      <c r="C457" s="29" t="s">
        <v>424</v>
      </c>
      <c r="D457" s="90"/>
    </row>
    <row r="458" spans="1:4" s="18" customFormat="1">
      <c r="A458" s="364"/>
      <c r="B458" s="367"/>
      <c r="C458" s="29" t="s">
        <v>425</v>
      </c>
      <c r="D458" s="90"/>
    </row>
    <row r="459" spans="1:4" s="18" customFormat="1" ht="28.5">
      <c r="A459" s="369"/>
      <c r="B459" s="391"/>
      <c r="C459" s="30" t="s">
        <v>1015</v>
      </c>
      <c r="D459" s="90"/>
    </row>
    <row r="460" spans="1:4" s="18" customFormat="1" ht="28.5">
      <c r="A460" s="363" t="s">
        <v>706</v>
      </c>
      <c r="B460" s="366">
        <v>1</v>
      </c>
      <c r="C460" s="28" t="s">
        <v>1016</v>
      </c>
      <c r="D460" s="90"/>
    </row>
    <row r="461" spans="1:4" s="18" customFormat="1">
      <c r="A461" s="364"/>
      <c r="B461" s="367"/>
      <c r="C461" s="29" t="s">
        <v>426</v>
      </c>
      <c r="D461" s="90"/>
    </row>
    <row r="462" spans="1:4" s="18" customFormat="1">
      <c r="A462" s="364"/>
      <c r="B462" s="367"/>
      <c r="C462" s="29" t="s">
        <v>427</v>
      </c>
      <c r="D462" s="90"/>
    </row>
    <row r="463" spans="1:4" s="18" customFormat="1" ht="15" thickBot="1">
      <c r="A463" s="365"/>
      <c r="B463" s="368"/>
      <c r="C463" s="31" t="s">
        <v>428</v>
      </c>
      <c r="D463" s="90"/>
    </row>
    <row r="464" spans="1:4" s="18" customFormat="1">
      <c r="A464" s="383" t="s">
        <v>707</v>
      </c>
      <c r="B464" s="386"/>
      <c r="C464" s="387"/>
      <c r="D464" s="91" t="s">
        <v>442</v>
      </c>
    </row>
    <row r="465" spans="1:4" s="18" customFormat="1">
      <c r="A465" s="363" t="s">
        <v>708</v>
      </c>
      <c r="B465" s="392">
        <v>2</v>
      </c>
      <c r="C465" s="28" t="s">
        <v>429</v>
      </c>
      <c r="D465" s="90"/>
    </row>
    <row r="466" spans="1:4" s="18" customFormat="1" ht="28.5">
      <c r="A466" s="364"/>
      <c r="B466" s="393"/>
      <c r="C466" s="30" t="s">
        <v>1017</v>
      </c>
      <c r="D466" s="90"/>
    </row>
    <row r="467" spans="1:4" s="18" customFormat="1" ht="28.5">
      <c r="A467" s="363" t="s">
        <v>709</v>
      </c>
      <c r="B467" s="392">
        <v>3</v>
      </c>
      <c r="C467" s="28" t="s">
        <v>1018</v>
      </c>
      <c r="D467" s="90"/>
    </row>
    <row r="468" spans="1:4" s="18" customFormat="1" ht="28.5">
      <c r="A468" s="364"/>
      <c r="B468" s="393"/>
      <c r="C468" s="30" t="s">
        <v>1019</v>
      </c>
      <c r="D468" s="92"/>
    </row>
    <row r="469" spans="1:4" s="18" customFormat="1" ht="28.5">
      <c r="A469" s="363" t="s">
        <v>710</v>
      </c>
      <c r="B469" s="392">
        <v>3</v>
      </c>
      <c r="C469" s="28" t="s">
        <v>1020</v>
      </c>
      <c r="D469" s="90"/>
    </row>
    <row r="470" spans="1:4" s="18" customFormat="1" ht="28.5">
      <c r="A470" s="364"/>
      <c r="B470" s="372"/>
      <c r="C470" s="29" t="s">
        <v>1021</v>
      </c>
      <c r="D470" s="90"/>
    </row>
    <row r="471" spans="1:4" s="18" customFormat="1" ht="28.5">
      <c r="A471" s="369"/>
      <c r="B471" s="393"/>
      <c r="C471" s="30" t="s">
        <v>1022</v>
      </c>
      <c r="D471" s="90"/>
    </row>
    <row r="472" spans="1:4" s="18" customFormat="1" ht="28.5">
      <c r="A472" s="363" t="s">
        <v>711</v>
      </c>
      <c r="B472" s="392">
        <v>2</v>
      </c>
      <c r="C472" s="28" t="s">
        <v>1023</v>
      </c>
      <c r="D472" s="90"/>
    </row>
    <row r="473" spans="1:4" s="18" customFormat="1">
      <c r="A473" s="364"/>
      <c r="B473" s="393"/>
      <c r="C473" s="30" t="s">
        <v>430</v>
      </c>
      <c r="D473" s="90"/>
    </row>
    <row r="474" spans="1:4" s="18" customFormat="1" ht="28.5">
      <c r="A474" s="363" t="s">
        <v>712</v>
      </c>
      <c r="B474" s="392">
        <v>2</v>
      </c>
      <c r="C474" s="28" t="s">
        <v>1024</v>
      </c>
      <c r="D474" s="90"/>
    </row>
    <row r="475" spans="1:4" s="18" customFormat="1" ht="15" thickBot="1">
      <c r="A475" s="365"/>
      <c r="B475" s="373"/>
      <c r="C475" s="31" t="s">
        <v>431</v>
      </c>
      <c r="D475" s="90"/>
    </row>
    <row r="476" spans="1:4" s="18" customFormat="1">
      <c r="A476" s="383" t="s">
        <v>713</v>
      </c>
      <c r="B476" s="386"/>
      <c r="C476" s="387"/>
      <c r="D476" s="91" t="s">
        <v>442</v>
      </c>
    </row>
    <row r="477" spans="1:4" s="18" customFormat="1" ht="28.5">
      <c r="A477" s="363" t="s">
        <v>1169</v>
      </c>
      <c r="B477" s="366">
        <v>3</v>
      </c>
      <c r="C477" s="28" t="s">
        <v>1025</v>
      </c>
      <c r="D477" s="92"/>
    </row>
    <row r="478" spans="1:4" s="18" customFormat="1" ht="28.5">
      <c r="A478" s="364"/>
      <c r="B478" s="367"/>
      <c r="C478" s="29" t="s">
        <v>1026</v>
      </c>
      <c r="D478" s="90"/>
    </row>
    <row r="479" spans="1:4" s="18" customFormat="1">
      <c r="A479" s="364"/>
      <c r="B479" s="367"/>
      <c r="C479" s="29" t="s">
        <v>432</v>
      </c>
      <c r="D479" s="90"/>
    </row>
    <row r="480" spans="1:4" s="18" customFormat="1">
      <c r="A480" s="364"/>
      <c r="B480" s="367"/>
      <c r="C480" s="29" t="s">
        <v>433</v>
      </c>
      <c r="D480" s="90"/>
    </row>
    <row r="481" spans="1:4" s="18" customFormat="1" ht="42.75">
      <c r="A481" s="364"/>
      <c r="B481" s="367"/>
      <c r="C481" s="29" t="s">
        <v>1027</v>
      </c>
      <c r="D481" s="90"/>
    </row>
    <row r="482" spans="1:4" s="18" customFormat="1" ht="28.5">
      <c r="A482" s="364"/>
      <c r="B482" s="367"/>
      <c r="C482" s="29" t="s">
        <v>1028</v>
      </c>
      <c r="D482" s="90"/>
    </row>
    <row r="483" spans="1:4" s="18" customFormat="1">
      <c r="A483" s="364"/>
      <c r="B483" s="367"/>
      <c r="C483" s="29" t="s">
        <v>434</v>
      </c>
      <c r="D483" s="90"/>
    </row>
    <row r="484" spans="1:4" s="18" customFormat="1" ht="15" thickBot="1">
      <c r="A484" s="365"/>
      <c r="B484" s="368"/>
      <c r="C484" s="31" t="s">
        <v>435</v>
      </c>
      <c r="D484" s="90"/>
    </row>
    <row r="485" spans="1:4" s="18" customFormat="1" ht="15">
      <c r="A485" s="383" t="s">
        <v>714</v>
      </c>
      <c r="B485" s="384"/>
      <c r="C485" s="385"/>
      <c r="D485" s="91" t="s">
        <v>442</v>
      </c>
    </row>
    <row r="486" spans="1:4" s="18" customFormat="1" ht="28.5">
      <c r="A486" s="363" t="s">
        <v>806</v>
      </c>
      <c r="B486" s="366">
        <v>2</v>
      </c>
      <c r="C486" s="28" t="s">
        <v>1029</v>
      </c>
      <c r="D486" s="90"/>
    </row>
    <row r="487" spans="1:4" s="18" customFormat="1" ht="28.5">
      <c r="A487" s="364"/>
      <c r="B487" s="367"/>
      <c r="C487" s="29" t="s">
        <v>1030</v>
      </c>
      <c r="D487" s="92"/>
    </row>
    <row r="488" spans="1:4" s="18" customFormat="1" ht="28.5">
      <c r="A488" s="364"/>
      <c r="B488" s="367"/>
      <c r="C488" s="29" t="s">
        <v>1031</v>
      </c>
      <c r="D488" s="90"/>
    </row>
    <row r="489" spans="1:4" s="18" customFormat="1">
      <c r="A489" s="364"/>
      <c r="B489" s="367"/>
      <c r="C489" s="29" t="s">
        <v>436</v>
      </c>
      <c r="D489" s="90"/>
    </row>
    <row r="490" spans="1:4" s="18" customFormat="1" ht="42.75">
      <c r="A490" s="364"/>
      <c r="B490" s="367"/>
      <c r="C490" s="29" t="s">
        <v>1032</v>
      </c>
      <c r="D490" s="90"/>
    </row>
    <row r="491" spans="1:4" s="18" customFormat="1" ht="28.5">
      <c r="A491" s="364"/>
      <c r="B491" s="367"/>
      <c r="C491" s="29" t="s">
        <v>1033</v>
      </c>
      <c r="D491" s="90"/>
    </row>
    <row r="492" spans="1:4" s="18" customFormat="1">
      <c r="A492" s="364"/>
      <c r="B492" s="367"/>
      <c r="C492" s="29" t="s">
        <v>437</v>
      </c>
      <c r="D492" s="90"/>
    </row>
    <row r="493" spans="1:4" s="18" customFormat="1" ht="28.5">
      <c r="A493" s="364"/>
      <c r="B493" s="367"/>
      <c r="C493" s="29" t="s">
        <v>1034</v>
      </c>
      <c r="D493" s="92"/>
    </row>
    <row r="494" spans="1:4" s="18" customFormat="1" ht="15" thickBot="1">
      <c r="A494" s="365"/>
      <c r="B494" s="368"/>
      <c r="C494" s="31" t="s">
        <v>438</v>
      </c>
      <c r="D494" s="90"/>
    </row>
    <row r="495" spans="1:4" s="18" customFormat="1">
      <c r="A495" s="383" t="s">
        <v>715</v>
      </c>
      <c r="B495" s="386"/>
      <c r="C495" s="387"/>
      <c r="D495" s="91" t="s">
        <v>442</v>
      </c>
    </row>
    <row r="496" spans="1:4" s="18" customFormat="1" ht="42.75">
      <c r="A496" s="363" t="s">
        <v>807</v>
      </c>
      <c r="B496" s="366">
        <v>2</v>
      </c>
      <c r="C496" s="28" t="s">
        <v>1035</v>
      </c>
      <c r="D496" s="92"/>
    </row>
    <row r="497" spans="1:4" s="18" customFormat="1" ht="28.5">
      <c r="A497" s="364"/>
      <c r="B497" s="367"/>
      <c r="C497" s="29" t="s">
        <v>1036</v>
      </c>
      <c r="D497" s="92"/>
    </row>
    <row r="498" spans="1:4" s="18" customFormat="1" ht="28.5">
      <c r="A498" s="364"/>
      <c r="B498" s="367"/>
      <c r="C498" s="29" t="s">
        <v>1037</v>
      </c>
      <c r="D498" s="92"/>
    </row>
    <row r="499" spans="1:4" s="18" customFormat="1">
      <c r="A499" s="364"/>
      <c r="B499" s="367"/>
      <c r="C499" s="29" t="s">
        <v>439</v>
      </c>
      <c r="D499" s="92"/>
    </row>
    <row r="500" spans="1:4" s="18" customFormat="1" ht="29.25" thickBot="1">
      <c r="A500" s="365"/>
      <c r="B500" s="368"/>
      <c r="C500" s="31" t="s">
        <v>1038</v>
      </c>
      <c r="D500" s="92"/>
    </row>
    <row r="501" spans="1:4" s="18" customFormat="1">
      <c r="A501" s="383" t="s">
        <v>716</v>
      </c>
      <c r="B501" s="386"/>
      <c r="C501" s="387"/>
      <c r="D501" s="91" t="s">
        <v>442</v>
      </c>
    </row>
    <row r="502" spans="1:4" s="18" customFormat="1">
      <c r="A502" s="363" t="s">
        <v>808</v>
      </c>
      <c r="B502" s="366">
        <v>3</v>
      </c>
      <c r="C502" s="28" t="s">
        <v>440</v>
      </c>
      <c r="D502" s="92"/>
    </row>
    <row r="503" spans="1:4" s="18" customFormat="1">
      <c r="A503" s="364"/>
      <c r="B503" s="367"/>
      <c r="C503" s="29" t="s">
        <v>441</v>
      </c>
      <c r="D503" s="92"/>
    </row>
    <row r="504" spans="1:4" s="18" customFormat="1" ht="29.25" thickBot="1">
      <c r="A504" s="365"/>
      <c r="B504" s="368"/>
      <c r="C504" s="31" t="s">
        <v>1039</v>
      </c>
      <c r="D504" s="92"/>
    </row>
    <row r="505" spans="1:4" ht="25.5" customHeight="1" thickBot="1">
      <c r="A505" s="443" t="s">
        <v>809</v>
      </c>
      <c r="B505" s="444"/>
      <c r="C505" s="445"/>
    </row>
    <row r="506" spans="1:4" s="12" customFormat="1" ht="15" customHeight="1">
      <c r="A506" s="402" t="s">
        <v>656</v>
      </c>
      <c r="B506" s="403"/>
      <c r="C506" s="404"/>
      <c r="D506" s="93" t="s">
        <v>810</v>
      </c>
    </row>
    <row r="507" spans="1:4" s="12" customFormat="1" ht="28.5">
      <c r="A507" s="449" t="s">
        <v>650</v>
      </c>
      <c r="B507" s="452">
        <v>2</v>
      </c>
      <c r="C507" s="61" t="s">
        <v>1040</v>
      </c>
      <c r="D507" s="94"/>
    </row>
    <row r="508" spans="1:4" s="12" customFormat="1" ht="28.5">
      <c r="A508" s="450"/>
      <c r="B508" s="453"/>
      <c r="C508" s="62" t="s">
        <v>1041</v>
      </c>
      <c r="D508" s="94"/>
    </row>
    <row r="509" spans="1:4" s="12" customFormat="1">
      <c r="A509" s="450"/>
      <c r="B509" s="453"/>
      <c r="C509" s="62" t="s">
        <v>443</v>
      </c>
      <c r="D509" s="94"/>
    </row>
    <row r="510" spans="1:4" s="12" customFormat="1" ht="28.5">
      <c r="A510" s="451"/>
      <c r="B510" s="454"/>
      <c r="C510" s="63" t="s">
        <v>1042</v>
      </c>
      <c r="D510" s="94"/>
    </row>
    <row r="511" spans="1:4" s="12" customFormat="1" ht="28.5" customHeight="1">
      <c r="A511" s="449" t="s">
        <v>1170</v>
      </c>
      <c r="B511" s="455">
        <v>1</v>
      </c>
      <c r="C511" s="61" t="s">
        <v>1043</v>
      </c>
      <c r="D511" s="94"/>
    </row>
    <row r="512" spans="1:4" s="12" customFormat="1" ht="28.5">
      <c r="A512" s="450"/>
      <c r="B512" s="456"/>
      <c r="C512" s="62" t="s">
        <v>1044</v>
      </c>
      <c r="D512" s="94"/>
    </row>
    <row r="513" spans="1:4" s="12" customFormat="1" ht="28.5">
      <c r="A513" s="451"/>
      <c r="B513" s="457"/>
      <c r="C513" s="63" t="s">
        <v>1045</v>
      </c>
      <c r="D513" s="94"/>
    </row>
    <row r="514" spans="1:4" s="12" customFormat="1" ht="28.5">
      <c r="A514" s="449" t="s">
        <v>60</v>
      </c>
      <c r="B514" s="452">
        <v>1</v>
      </c>
      <c r="C514" s="61" t="s">
        <v>1047</v>
      </c>
      <c r="D514" s="94"/>
    </row>
    <row r="515" spans="1:4" s="12" customFormat="1" ht="15" thickBot="1">
      <c r="A515" s="458"/>
      <c r="B515" s="459"/>
      <c r="C515" s="64" t="s">
        <v>444</v>
      </c>
      <c r="D515" s="94"/>
    </row>
    <row r="516" spans="1:4" s="12" customFormat="1" ht="15">
      <c r="A516" s="402" t="s">
        <v>657</v>
      </c>
      <c r="B516" s="403"/>
      <c r="C516" s="404"/>
      <c r="D516" s="93" t="s">
        <v>810</v>
      </c>
    </row>
    <row r="517" spans="1:4" s="12" customFormat="1">
      <c r="A517" s="449" t="s">
        <v>811</v>
      </c>
      <c r="B517" s="452">
        <v>1</v>
      </c>
      <c r="C517" s="61" t="s">
        <v>445</v>
      </c>
      <c r="D517" s="94"/>
    </row>
    <row r="518" spans="1:4" s="12" customFormat="1" ht="28.5">
      <c r="A518" s="451"/>
      <c r="B518" s="454"/>
      <c r="C518" s="63" t="s">
        <v>1048</v>
      </c>
      <c r="D518" s="94"/>
    </row>
    <row r="519" spans="1:4" s="12" customFormat="1">
      <c r="A519" s="449" t="s">
        <v>652</v>
      </c>
      <c r="B519" s="455">
        <v>1</v>
      </c>
      <c r="C519" s="61" t="s">
        <v>446</v>
      </c>
      <c r="D519" s="94"/>
    </row>
    <row r="520" spans="1:4" s="12" customFormat="1" ht="28.5">
      <c r="A520" s="450"/>
      <c r="B520" s="456"/>
      <c r="C520" s="62" t="s">
        <v>1046</v>
      </c>
      <c r="D520" s="94"/>
    </row>
    <row r="521" spans="1:4" s="12" customFormat="1">
      <c r="A521" s="450"/>
      <c r="B521" s="456"/>
      <c r="C521" s="62" t="s">
        <v>447</v>
      </c>
      <c r="D521" s="94"/>
    </row>
    <row r="522" spans="1:4" s="12" customFormat="1" ht="28.5">
      <c r="A522" s="450"/>
      <c r="B522" s="456"/>
      <c r="C522" s="62" t="s">
        <v>1049</v>
      </c>
      <c r="D522" s="94"/>
    </row>
    <row r="523" spans="1:4" s="12" customFormat="1">
      <c r="A523" s="450"/>
      <c r="B523" s="456"/>
      <c r="C523" s="62" t="s">
        <v>448</v>
      </c>
      <c r="D523" s="94"/>
    </row>
    <row r="524" spans="1:4" s="12" customFormat="1">
      <c r="A524" s="450"/>
      <c r="B524" s="456"/>
      <c r="C524" s="62" t="s">
        <v>1050</v>
      </c>
      <c r="D524" s="94"/>
    </row>
    <row r="525" spans="1:4" s="12" customFormat="1">
      <c r="A525" s="450"/>
      <c r="B525" s="456"/>
      <c r="C525" s="62" t="s">
        <v>449</v>
      </c>
      <c r="D525" s="94"/>
    </row>
    <row r="526" spans="1:4" s="12" customFormat="1" ht="15" thickBot="1">
      <c r="A526" s="458"/>
      <c r="B526" s="460"/>
      <c r="C526" s="65" t="s">
        <v>450</v>
      </c>
      <c r="D526" s="94"/>
    </row>
    <row r="527" spans="1:4" s="19" customFormat="1" ht="15">
      <c r="A527" s="420" t="s">
        <v>686</v>
      </c>
      <c r="B527" s="421"/>
      <c r="C527" s="422"/>
      <c r="D527" s="93" t="s">
        <v>810</v>
      </c>
    </row>
    <row r="528" spans="1:4" s="19" customFormat="1">
      <c r="A528" s="370" t="s">
        <v>653</v>
      </c>
      <c r="B528" s="464">
        <v>2</v>
      </c>
      <c r="C528" s="66" t="s">
        <v>451</v>
      </c>
      <c r="D528" s="94"/>
    </row>
    <row r="529" spans="1:4" s="19" customFormat="1">
      <c r="A529" s="370"/>
      <c r="B529" s="464"/>
      <c r="C529" s="67" t="s">
        <v>452</v>
      </c>
      <c r="D529" s="94"/>
    </row>
    <row r="530" spans="1:4" s="19" customFormat="1" ht="28.5">
      <c r="A530" s="370"/>
      <c r="B530" s="464"/>
      <c r="C530" s="68" t="s">
        <v>1051</v>
      </c>
      <c r="D530" s="94"/>
    </row>
    <row r="531" spans="1:4" s="19" customFormat="1" ht="28.5">
      <c r="A531" s="370" t="s">
        <v>654</v>
      </c>
      <c r="B531" s="464">
        <v>2</v>
      </c>
      <c r="C531" s="66" t="s">
        <v>1052</v>
      </c>
      <c r="D531" s="94"/>
    </row>
    <row r="532" spans="1:4" s="19" customFormat="1">
      <c r="A532" s="370"/>
      <c r="B532" s="464"/>
      <c r="C532" s="67" t="s">
        <v>453</v>
      </c>
      <c r="D532" s="94"/>
    </row>
    <row r="533" spans="1:4" s="19" customFormat="1">
      <c r="A533" s="370"/>
      <c r="B533" s="464"/>
      <c r="C533" s="68" t="s">
        <v>454</v>
      </c>
      <c r="D533" s="94"/>
    </row>
    <row r="534" spans="1:4" s="19" customFormat="1" ht="28.5">
      <c r="A534" s="370" t="s">
        <v>1171</v>
      </c>
      <c r="B534" s="408">
        <v>2</v>
      </c>
      <c r="C534" s="69" t="s">
        <v>1053</v>
      </c>
      <c r="D534" s="94"/>
    </row>
    <row r="535" spans="1:4" s="19" customFormat="1">
      <c r="A535" s="370"/>
      <c r="B535" s="408"/>
      <c r="C535" s="70" t="s">
        <v>1055</v>
      </c>
      <c r="D535" s="94"/>
    </row>
    <row r="536" spans="1:4" s="19" customFormat="1" ht="28.5">
      <c r="A536" s="370"/>
      <c r="B536" s="408"/>
      <c r="C536" s="70" t="s">
        <v>1054</v>
      </c>
      <c r="D536" s="94"/>
    </row>
    <row r="537" spans="1:4" s="19" customFormat="1">
      <c r="A537" s="370"/>
      <c r="B537" s="408"/>
      <c r="C537" s="70" t="s">
        <v>1056</v>
      </c>
      <c r="D537" s="94"/>
    </row>
    <row r="538" spans="1:4" s="19" customFormat="1" ht="28.5">
      <c r="A538" s="370"/>
      <c r="B538" s="408"/>
      <c r="C538" s="70" t="s">
        <v>1057</v>
      </c>
      <c r="D538" s="94"/>
    </row>
    <row r="539" spans="1:4" s="19" customFormat="1">
      <c r="A539" s="370"/>
      <c r="B539" s="408"/>
      <c r="C539" s="70" t="s">
        <v>1058</v>
      </c>
      <c r="D539" s="94"/>
    </row>
    <row r="540" spans="1:4" s="19" customFormat="1" ht="28.5">
      <c r="A540" s="370"/>
      <c r="B540" s="408"/>
      <c r="C540" s="71" t="s">
        <v>1059</v>
      </c>
      <c r="D540" s="94"/>
    </row>
    <row r="541" spans="1:4" s="19" customFormat="1" ht="42.75">
      <c r="A541" s="370"/>
      <c r="B541" s="408"/>
      <c r="C541" s="72" t="s">
        <v>1060</v>
      </c>
      <c r="D541" s="94"/>
    </row>
    <row r="542" spans="1:4" s="19" customFormat="1">
      <c r="A542" s="370" t="s">
        <v>655</v>
      </c>
      <c r="B542" s="464">
        <v>1</v>
      </c>
      <c r="C542" s="69" t="s">
        <v>685</v>
      </c>
      <c r="D542" s="94"/>
    </row>
    <row r="543" spans="1:4" s="19" customFormat="1">
      <c r="A543" s="370"/>
      <c r="B543" s="464"/>
      <c r="C543" s="73" t="s">
        <v>684</v>
      </c>
      <c r="D543" s="94"/>
    </row>
    <row r="544" spans="1:4" s="19" customFormat="1">
      <c r="A544" s="370"/>
      <c r="B544" s="464"/>
      <c r="C544" s="73" t="s">
        <v>683</v>
      </c>
      <c r="D544" s="94"/>
    </row>
    <row r="545" spans="1:4" s="19" customFormat="1">
      <c r="A545" s="370"/>
      <c r="B545" s="464"/>
      <c r="C545" s="73" t="s">
        <v>682</v>
      </c>
      <c r="D545" s="93" t="s">
        <v>810</v>
      </c>
    </row>
    <row r="546" spans="1:4" s="19" customFormat="1">
      <c r="A546" s="370"/>
      <c r="B546" s="464"/>
      <c r="C546" s="73" t="s">
        <v>681</v>
      </c>
      <c r="D546" s="94"/>
    </row>
    <row r="547" spans="1:4" s="19" customFormat="1">
      <c r="A547" s="370"/>
      <c r="B547" s="464"/>
      <c r="C547" s="73" t="s">
        <v>680</v>
      </c>
      <c r="D547" s="94"/>
    </row>
    <row r="548" spans="1:4" s="19" customFormat="1">
      <c r="A548" s="370"/>
      <c r="B548" s="464"/>
      <c r="C548" s="73" t="s">
        <v>679</v>
      </c>
      <c r="D548" s="94"/>
    </row>
    <row r="549" spans="1:4" s="19" customFormat="1">
      <c r="A549" s="370"/>
      <c r="B549" s="464"/>
      <c r="C549" s="72" t="s">
        <v>678</v>
      </c>
      <c r="D549" s="94"/>
    </row>
    <row r="550" spans="1:4" s="19" customFormat="1">
      <c r="A550" s="370" t="s">
        <v>63</v>
      </c>
      <c r="B550" s="464">
        <v>2</v>
      </c>
      <c r="C550" s="69" t="s">
        <v>677</v>
      </c>
      <c r="D550" s="94"/>
    </row>
    <row r="551" spans="1:4" s="19" customFormat="1" ht="15">
      <c r="A551" s="370"/>
      <c r="B551" s="464"/>
      <c r="C551" s="73" t="s">
        <v>812</v>
      </c>
      <c r="D551" s="92"/>
    </row>
    <row r="552" spans="1:4" s="19" customFormat="1" ht="15">
      <c r="A552" s="370"/>
      <c r="B552" s="464"/>
      <c r="C552" s="73" t="s">
        <v>813</v>
      </c>
      <c r="D552" s="94"/>
    </row>
    <row r="553" spans="1:4" s="19" customFormat="1" ht="15">
      <c r="A553" s="370"/>
      <c r="B553" s="464"/>
      <c r="C553" s="74" t="s">
        <v>814</v>
      </c>
      <c r="D553" s="94"/>
    </row>
    <row r="554" spans="1:4" s="19" customFormat="1">
      <c r="A554" s="370"/>
      <c r="B554" s="464"/>
      <c r="C554" s="75" t="s">
        <v>676</v>
      </c>
      <c r="D554" s="94"/>
    </row>
    <row r="555" spans="1:4" s="19" customFormat="1">
      <c r="A555" s="370"/>
      <c r="B555" s="464"/>
      <c r="C555" s="73" t="s">
        <v>675</v>
      </c>
      <c r="D555" s="94"/>
    </row>
    <row r="556" spans="1:4" s="19" customFormat="1">
      <c r="A556" s="370"/>
      <c r="B556" s="464"/>
      <c r="C556" s="73" t="s">
        <v>674</v>
      </c>
      <c r="D556" s="94"/>
    </row>
    <row r="557" spans="1:4" s="19" customFormat="1" ht="28.5">
      <c r="A557" s="370"/>
      <c r="B557" s="464"/>
      <c r="C557" s="71" t="s">
        <v>1061</v>
      </c>
      <c r="D557" s="94"/>
    </row>
    <row r="558" spans="1:4" s="19" customFormat="1">
      <c r="A558" s="370"/>
      <c r="B558" s="464"/>
      <c r="C558" s="74" t="s">
        <v>455</v>
      </c>
      <c r="D558" s="94"/>
    </row>
    <row r="559" spans="1:4" s="19" customFormat="1" ht="28.5">
      <c r="A559" s="370"/>
      <c r="B559" s="464"/>
      <c r="C559" s="67" t="s">
        <v>1062</v>
      </c>
      <c r="D559" s="94"/>
    </row>
    <row r="560" spans="1:4" s="19" customFormat="1" ht="28.5">
      <c r="A560" s="370"/>
      <c r="B560" s="464"/>
      <c r="C560" s="68" t="s">
        <v>1063</v>
      </c>
      <c r="D560" s="94"/>
    </row>
    <row r="561" spans="1:4" s="19" customFormat="1">
      <c r="A561" s="370" t="s">
        <v>64</v>
      </c>
      <c r="B561" s="408">
        <v>1</v>
      </c>
      <c r="C561" s="66" t="s">
        <v>456</v>
      </c>
      <c r="D561" s="94"/>
    </row>
    <row r="562" spans="1:4" s="19" customFormat="1">
      <c r="A562" s="370"/>
      <c r="B562" s="408"/>
      <c r="C562" s="67" t="s">
        <v>457</v>
      </c>
      <c r="D562" s="94"/>
    </row>
    <row r="563" spans="1:4" s="19" customFormat="1">
      <c r="A563" s="370"/>
      <c r="B563" s="408"/>
      <c r="C563" s="67" t="s">
        <v>458</v>
      </c>
      <c r="D563" s="94"/>
    </row>
    <row r="564" spans="1:4" s="19" customFormat="1">
      <c r="A564" s="370"/>
      <c r="B564" s="408"/>
      <c r="C564" s="67" t="s">
        <v>459</v>
      </c>
      <c r="D564" s="94"/>
    </row>
    <row r="565" spans="1:4" s="19" customFormat="1">
      <c r="A565" s="370"/>
      <c r="B565" s="408"/>
      <c r="C565" s="67" t="s">
        <v>460</v>
      </c>
      <c r="D565" s="94"/>
    </row>
    <row r="566" spans="1:4" s="19" customFormat="1">
      <c r="A566" s="370"/>
      <c r="B566" s="408"/>
      <c r="C566" s="67" t="s">
        <v>461</v>
      </c>
      <c r="D566" s="94"/>
    </row>
    <row r="567" spans="1:4" s="19" customFormat="1">
      <c r="A567" s="370"/>
      <c r="B567" s="408"/>
      <c r="C567" s="67" t="s">
        <v>462</v>
      </c>
      <c r="D567" s="94"/>
    </row>
    <row r="568" spans="1:4" s="19" customFormat="1">
      <c r="A568" s="370"/>
      <c r="B568" s="408"/>
      <c r="C568" s="67" t="s">
        <v>463</v>
      </c>
      <c r="D568" s="94"/>
    </row>
    <row r="569" spans="1:4" s="19" customFormat="1">
      <c r="A569" s="370"/>
      <c r="B569" s="408"/>
      <c r="C569" s="68" t="s">
        <v>464</v>
      </c>
      <c r="D569" s="94"/>
    </row>
    <row r="570" spans="1:4" s="19" customFormat="1" ht="28.5">
      <c r="A570" s="370" t="s">
        <v>65</v>
      </c>
      <c r="B570" s="408">
        <v>1</v>
      </c>
      <c r="C570" s="66" t="s">
        <v>1064</v>
      </c>
      <c r="D570" s="94"/>
    </row>
    <row r="571" spans="1:4" s="19" customFormat="1" ht="28.5">
      <c r="A571" s="370"/>
      <c r="B571" s="408"/>
      <c r="C571" s="67" t="s">
        <v>1065</v>
      </c>
      <c r="D571" s="94"/>
    </row>
    <row r="572" spans="1:4" s="19" customFormat="1">
      <c r="A572" s="370"/>
      <c r="B572" s="408"/>
      <c r="C572" s="67" t="s">
        <v>465</v>
      </c>
      <c r="D572" s="93" t="s">
        <v>810</v>
      </c>
    </row>
    <row r="573" spans="1:4" s="19" customFormat="1">
      <c r="A573" s="370"/>
      <c r="B573" s="408"/>
      <c r="C573" s="68" t="s">
        <v>466</v>
      </c>
      <c r="D573" s="92"/>
    </row>
    <row r="574" spans="1:4" s="19" customFormat="1" ht="28.5">
      <c r="A574" s="370" t="s">
        <v>66</v>
      </c>
      <c r="B574" s="408">
        <v>1</v>
      </c>
      <c r="C574" s="66" t="s">
        <v>1066</v>
      </c>
      <c r="D574" s="94"/>
    </row>
    <row r="575" spans="1:4" s="19" customFormat="1" ht="28.5">
      <c r="A575" s="370"/>
      <c r="B575" s="408"/>
      <c r="C575" s="67" t="s">
        <v>1067</v>
      </c>
      <c r="D575" s="94"/>
    </row>
    <row r="576" spans="1:4" s="19" customFormat="1">
      <c r="A576" s="370"/>
      <c r="B576" s="408"/>
      <c r="C576" s="67" t="s">
        <v>467</v>
      </c>
      <c r="D576" s="94"/>
    </row>
    <row r="577" spans="1:4" s="19" customFormat="1" ht="28.5">
      <c r="A577" s="370"/>
      <c r="B577" s="408"/>
      <c r="C577" s="67" t="s">
        <v>1068</v>
      </c>
      <c r="D577" s="94"/>
    </row>
    <row r="578" spans="1:4" s="19" customFormat="1" ht="28.5">
      <c r="A578" s="370"/>
      <c r="B578" s="408"/>
      <c r="C578" s="67" t="s">
        <v>1069</v>
      </c>
      <c r="D578" s="94"/>
    </row>
    <row r="579" spans="1:4" s="19" customFormat="1" ht="28.5">
      <c r="A579" s="370"/>
      <c r="B579" s="408"/>
      <c r="C579" s="67" t="s">
        <v>1070</v>
      </c>
      <c r="D579" s="94"/>
    </row>
    <row r="580" spans="1:4" s="19" customFormat="1">
      <c r="A580" s="370"/>
      <c r="B580" s="408"/>
      <c r="C580" s="67" t="s">
        <v>673</v>
      </c>
      <c r="D580" s="94"/>
    </row>
    <row r="581" spans="1:4" s="19" customFormat="1" ht="42.75">
      <c r="A581" s="370"/>
      <c r="B581" s="408"/>
      <c r="C581" s="68" t="s">
        <v>1071</v>
      </c>
      <c r="D581" s="94"/>
    </row>
    <row r="582" spans="1:4" s="19" customFormat="1">
      <c r="A582" s="370" t="s">
        <v>1172</v>
      </c>
      <c r="B582" s="464">
        <v>2</v>
      </c>
      <c r="C582" s="66" t="s">
        <v>468</v>
      </c>
      <c r="D582" s="94"/>
    </row>
    <row r="583" spans="1:4" s="19" customFormat="1" ht="28.5">
      <c r="A583" s="370"/>
      <c r="B583" s="464"/>
      <c r="C583" s="67" t="s">
        <v>1072</v>
      </c>
      <c r="D583" s="94"/>
    </row>
    <row r="584" spans="1:4" s="19" customFormat="1" ht="28.5">
      <c r="A584" s="370"/>
      <c r="B584" s="464"/>
      <c r="C584" s="67" t="s">
        <v>1073</v>
      </c>
      <c r="D584" s="94"/>
    </row>
    <row r="585" spans="1:4" s="19" customFormat="1">
      <c r="A585" s="370"/>
      <c r="B585" s="464"/>
      <c r="C585" s="67" t="s">
        <v>469</v>
      </c>
      <c r="D585" s="94"/>
    </row>
    <row r="586" spans="1:4" s="19" customFormat="1" ht="28.5">
      <c r="A586" s="370"/>
      <c r="B586" s="464"/>
      <c r="C586" s="67" t="s">
        <v>1074</v>
      </c>
      <c r="D586" s="94"/>
    </row>
    <row r="587" spans="1:4" s="19" customFormat="1">
      <c r="A587" s="370"/>
      <c r="B587" s="464"/>
      <c r="C587" s="68" t="s">
        <v>470</v>
      </c>
      <c r="D587" s="94"/>
    </row>
    <row r="588" spans="1:4" s="19" customFormat="1">
      <c r="A588" s="370" t="s">
        <v>67</v>
      </c>
      <c r="B588" s="464">
        <v>1</v>
      </c>
      <c r="C588" s="66" t="s">
        <v>471</v>
      </c>
      <c r="D588" s="94"/>
    </row>
    <row r="589" spans="1:4" s="19" customFormat="1">
      <c r="A589" s="370"/>
      <c r="B589" s="464"/>
      <c r="C589" s="67" t="s">
        <v>472</v>
      </c>
      <c r="D589" s="94"/>
    </row>
    <row r="590" spans="1:4" s="19" customFormat="1">
      <c r="A590" s="370"/>
      <c r="B590" s="464"/>
      <c r="C590" s="67" t="s">
        <v>473</v>
      </c>
      <c r="D590" s="94"/>
    </row>
    <row r="591" spans="1:4" s="19" customFormat="1" ht="29.25" thickBot="1">
      <c r="A591" s="371"/>
      <c r="B591" s="465"/>
      <c r="C591" s="65" t="s">
        <v>1075</v>
      </c>
      <c r="D591" s="94"/>
    </row>
    <row r="592" spans="1:4" s="19" customFormat="1" ht="15">
      <c r="A592" s="420" t="s">
        <v>672</v>
      </c>
      <c r="B592" s="421"/>
      <c r="C592" s="422"/>
      <c r="D592" s="93" t="s">
        <v>810</v>
      </c>
    </row>
    <row r="593" spans="1:4" s="19" customFormat="1">
      <c r="A593" s="370" t="s">
        <v>70</v>
      </c>
      <c r="B593" s="408">
        <v>2</v>
      </c>
      <c r="C593" s="66" t="s">
        <v>474</v>
      </c>
      <c r="D593" s="94"/>
    </row>
    <row r="594" spans="1:4" s="19" customFormat="1">
      <c r="A594" s="370"/>
      <c r="B594" s="408"/>
      <c r="C594" s="67" t="s">
        <v>475</v>
      </c>
      <c r="D594" s="94"/>
    </row>
    <row r="595" spans="1:4" s="19" customFormat="1" ht="28.5">
      <c r="A595" s="370"/>
      <c r="B595" s="408"/>
      <c r="C595" s="67" t="s">
        <v>1076</v>
      </c>
      <c r="D595" s="94"/>
    </row>
    <row r="596" spans="1:4" s="19" customFormat="1">
      <c r="A596" s="370"/>
      <c r="B596" s="408"/>
      <c r="C596" s="67" t="s">
        <v>476</v>
      </c>
      <c r="D596" s="94"/>
    </row>
    <row r="597" spans="1:4" s="19" customFormat="1" ht="28.5">
      <c r="A597" s="370"/>
      <c r="B597" s="408"/>
      <c r="C597" s="67" t="s">
        <v>1077</v>
      </c>
      <c r="D597" s="94"/>
    </row>
    <row r="598" spans="1:4" s="19" customFormat="1" ht="28.5">
      <c r="A598" s="370"/>
      <c r="B598" s="408"/>
      <c r="C598" s="67" t="s">
        <v>1078</v>
      </c>
      <c r="D598" s="94"/>
    </row>
    <row r="599" spans="1:4" s="19" customFormat="1" ht="28.5">
      <c r="A599" s="370"/>
      <c r="B599" s="408"/>
      <c r="C599" s="67" t="s">
        <v>1079</v>
      </c>
      <c r="D599" s="94"/>
    </row>
    <row r="600" spans="1:4" s="19" customFormat="1">
      <c r="A600" s="370"/>
      <c r="B600" s="408"/>
      <c r="C600" s="67" t="s">
        <v>477</v>
      </c>
      <c r="D600" s="94"/>
    </row>
    <row r="601" spans="1:4" s="19" customFormat="1" ht="28.5">
      <c r="A601" s="370"/>
      <c r="B601" s="408"/>
      <c r="C601" s="67" t="s">
        <v>1080</v>
      </c>
      <c r="D601" s="94"/>
    </row>
    <row r="602" spans="1:4" s="19" customFormat="1">
      <c r="A602" s="370"/>
      <c r="B602" s="408"/>
      <c r="C602" s="68" t="s">
        <v>478</v>
      </c>
      <c r="D602" s="94"/>
    </row>
    <row r="603" spans="1:4" s="19" customFormat="1">
      <c r="A603" s="370" t="s">
        <v>71</v>
      </c>
      <c r="B603" s="408">
        <v>1</v>
      </c>
      <c r="C603" s="66" t="s">
        <v>479</v>
      </c>
      <c r="D603" s="92"/>
    </row>
    <row r="604" spans="1:4" s="19" customFormat="1">
      <c r="A604" s="370"/>
      <c r="B604" s="408"/>
      <c r="C604" s="67" t="s">
        <v>480</v>
      </c>
      <c r="D604" s="92"/>
    </row>
    <row r="605" spans="1:4" s="19" customFormat="1">
      <c r="A605" s="370"/>
      <c r="B605" s="408"/>
      <c r="C605" s="67" t="s">
        <v>481</v>
      </c>
      <c r="D605" s="92"/>
    </row>
    <row r="606" spans="1:4" s="19" customFormat="1">
      <c r="A606" s="370"/>
      <c r="B606" s="408"/>
      <c r="C606" s="67" t="s">
        <v>482</v>
      </c>
      <c r="D606" s="92"/>
    </row>
    <row r="607" spans="1:4" s="19" customFormat="1" ht="28.5">
      <c r="A607" s="370"/>
      <c r="B607" s="408"/>
      <c r="C607" s="67" t="s">
        <v>1081</v>
      </c>
      <c r="D607" s="92"/>
    </row>
    <row r="608" spans="1:4" s="19" customFormat="1">
      <c r="A608" s="370"/>
      <c r="B608" s="408"/>
      <c r="C608" s="67" t="s">
        <v>483</v>
      </c>
      <c r="D608" s="92"/>
    </row>
    <row r="609" spans="1:4" s="19" customFormat="1" ht="28.5">
      <c r="A609" s="370"/>
      <c r="B609" s="408"/>
      <c r="C609" s="67" t="s">
        <v>1082</v>
      </c>
      <c r="D609" s="92"/>
    </row>
    <row r="610" spans="1:4" s="19" customFormat="1">
      <c r="A610" s="370"/>
      <c r="B610" s="408"/>
      <c r="C610" s="68" t="s">
        <v>484</v>
      </c>
      <c r="D610" s="92"/>
    </row>
    <row r="611" spans="1:4" s="19" customFormat="1" ht="28.5">
      <c r="A611" s="370" t="s">
        <v>72</v>
      </c>
      <c r="B611" s="408">
        <v>2</v>
      </c>
      <c r="C611" s="69" t="s">
        <v>1083</v>
      </c>
      <c r="D611" s="92"/>
    </row>
    <row r="612" spans="1:4" s="19" customFormat="1">
      <c r="A612" s="370"/>
      <c r="B612" s="408"/>
      <c r="C612" s="73" t="s">
        <v>671</v>
      </c>
      <c r="D612" s="92"/>
    </row>
    <row r="613" spans="1:4" s="19" customFormat="1">
      <c r="A613" s="370"/>
      <c r="B613" s="408"/>
      <c r="C613" s="73" t="s">
        <v>670</v>
      </c>
      <c r="D613" s="92"/>
    </row>
    <row r="614" spans="1:4" s="19" customFormat="1">
      <c r="A614" s="370"/>
      <c r="B614" s="408"/>
      <c r="C614" s="73" t="s">
        <v>669</v>
      </c>
      <c r="D614" s="92"/>
    </row>
    <row r="615" spans="1:4" s="19" customFormat="1">
      <c r="A615" s="370"/>
      <c r="B615" s="408"/>
      <c r="C615" s="73" t="s">
        <v>668</v>
      </c>
      <c r="D615" s="92"/>
    </row>
    <row r="616" spans="1:4" s="19" customFormat="1">
      <c r="A616" s="370"/>
      <c r="B616" s="408"/>
      <c r="C616" s="73" t="s">
        <v>667</v>
      </c>
      <c r="D616" s="92"/>
    </row>
    <row r="617" spans="1:4" s="19" customFormat="1">
      <c r="A617" s="370"/>
      <c r="B617" s="408"/>
      <c r="C617" s="73" t="s">
        <v>666</v>
      </c>
      <c r="D617" s="93" t="s">
        <v>810</v>
      </c>
    </row>
    <row r="618" spans="1:4" s="19" customFormat="1">
      <c r="A618" s="370"/>
      <c r="B618" s="408"/>
      <c r="C618" s="73" t="s">
        <v>665</v>
      </c>
      <c r="D618" s="92"/>
    </row>
    <row r="619" spans="1:4" s="19" customFormat="1">
      <c r="A619" s="370"/>
      <c r="B619" s="408"/>
      <c r="C619" s="73" t="s">
        <v>664</v>
      </c>
      <c r="D619" s="92"/>
    </row>
    <row r="620" spans="1:4" s="19" customFormat="1">
      <c r="A620" s="370"/>
      <c r="B620" s="408"/>
      <c r="C620" s="73" t="s">
        <v>663</v>
      </c>
      <c r="D620" s="92"/>
    </row>
    <row r="621" spans="1:4" s="19" customFormat="1">
      <c r="A621" s="370"/>
      <c r="B621" s="408"/>
      <c r="C621" s="73" t="s">
        <v>662</v>
      </c>
      <c r="D621" s="92"/>
    </row>
    <row r="622" spans="1:4" s="19" customFormat="1">
      <c r="A622" s="370"/>
      <c r="B622" s="408"/>
      <c r="C622" s="73" t="s">
        <v>661</v>
      </c>
      <c r="D622" s="92"/>
    </row>
    <row r="623" spans="1:4" s="19" customFormat="1">
      <c r="A623" s="370"/>
      <c r="B623" s="408"/>
      <c r="C623" s="73" t="s">
        <v>660</v>
      </c>
      <c r="D623" s="92"/>
    </row>
    <row r="624" spans="1:4" s="19" customFormat="1">
      <c r="A624" s="370"/>
      <c r="B624" s="408"/>
      <c r="C624" s="72" t="s">
        <v>659</v>
      </c>
      <c r="D624" s="92"/>
    </row>
    <row r="625" spans="1:4" s="19" customFormat="1">
      <c r="A625" s="370" t="s">
        <v>73</v>
      </c>
      <c r="B625" s="408">
        <v>1</v>
      </c>
      <c r="C625" s="66" t="s">
        <v>485</v>
      </c>
      <c r="D625" s="92"/>
    </row>
    <row r="626" spans="1:4" s="19" customFormat="1" ht="28.5">
      <c r="A626" s="370"/>
      <c r="B626" s="408"/>
      <c r="C626" s="67" t="s">
        <v>1084</v>
      </c>
      <c r="D626" s="92"/>
    </row>
    <row r="627" spans="1:4" s="19" customFormat="1">
      <c r="A627" s="370"/>
      <c r="B627" s="408"/>
      <c r="C627" s="67" t="s">
        <v>486</v>
      </c>
      <c r="D627" s="92"/>
    </row>
    <row r="628" spans="1:4" s="19" customFormat="1">
      <c r="A628" s="370"/>
      <c r="B628" s="408"/>
      <c r="C628" s="67" t="s">
        <v>487</v>
      </c>
      <c r="D628" s="92"/>
    </row>
    <row r="629" spans="1:4" s="19" customFormat="1" ht="28.5">
      <c r="A629" s="370"/>
      <c r="B629" s="408"/>
      <c r="C629" s="67" t="s">
        <v>1085</v>
      </c>
      <c r="D629" s="92"/>
    </row>
    <row r="630" spans="1:4" s="19" customFormat="1">
      <c r="A630" s="370"/>
      <c r="B630" s="408"/>
      <c r="C630" s="67" t="s">
        <v>488</v>
      </c>
      <c r="D630" s="92"/>
    </row>
    <row r="631" spans="1:4" s="19" customFormat="1">
      <c r="A631" s="370"/>
      <c r="B631" s="408"/>
      <c r="C631" s="67" t="s">
        <v>489</v>
      </c>
      <c r="D631" s="92"/>
    </row>
    <row r="632" spans="1:4" s="19" customFormat="1" ht="28.5">
      <c r="A632" s="370"/>
      <c r="B632" s="408"/>
      <c r="C632" s="67" t="s">
        <v>1086</v>
      </c>
      <c r="D632" s="92"/>
    </row>
    <row r="633" spans="1:4" s="19" customFormat="1" ht="28.5">
      <c r="A633" s="370"/>
      <c r="B633" s="408"/>
      <c r="C633" s="67" t="s">
        <v>1087</v>
      </c>
      <c r="D633" s="92"/>
    </row>
    <row r="634" spans="1:4" s="19" customFormat="1" ht="29.25" thickBot="1">
      <c r="A634" s="371"/>
      <c r="B634" s="409"/>
      <c r="C634" s="65" t="s">
        <v>1088</v>
      </c>
      <c r="D634" s="92"/>
    </row>
    <row r="635" spans="1:4" s="19" customFormat="1" ht="15">
      <c r="A635" s="420" t="s">
        <v>658</v>
      </c>
      <c r="B635" s="421"/>
      <c r="C635" s="422"/>
      <c r="D635" s="95" t="s">
        <v>810</v>
      </c>
    </row>
    <row r="636" spans="1:4" s="19" customFormat="1">
      <c r="A636" s="370" t="s">
        <v>74</v>
      </c>
      <c r="B636" s="408">
        <v>2</v>
      </c>
      <c r="C636" s="66" t="s">
        <v>490</v>
      </c>
      <c r="D636" s="92"/>
    </row>
    <row r="637" spans="1:4" s="19" customFormat="1">
      <c r="A637" s="370"/>
      <c r="B637" s="408"/>
      <c r="C637" s="67" t="s">
        <v>491</v>
      </c>
      <c r="D637" s="92"/>
    </row>
    <row r="638" spans="1:4" s="19" customFormat="1">
      <c r="A638" s="370"/>
      <c r="B638" s="408"/>
      <c r="C638" s="67" t="s">
        <v>492</v>
      </c>
      <c r="D638" s="92"/>
    </row>
    <row r="639" spans="1:4" s="19" customFormat="1">
      <c r="A639" s="370"/>
      <c r="B639" s="408"/>
      <c r="C639" s="68" t="s">
        <v>493</v>
      </c>
      <c r="D639" s="92"/>
    </row>
    <row r="640" spans="1:4" s="19" customFormat="1">
      <c r="A640" s="370" t="s">
        <v>1173</v>
      </c>
      <c r="B640" s="464">
        <v>2</v>
      </c>
      <c r="C640" s="66" t="s">
        <v>494</v>
      </c>
      <c r="D640" s="92"/>
    </row>
    <row r="641" spans="1:4" s="19" customFormat="1" ht="28.5">
      <c r="A641" s="370"/>
      <c r="B641" s="464"/>
      <c r="C641" s="68" t="s">
        <v>1089</v>
      </c>
      <c r="D641" s="92"/>
    </row>
    <row r="642" spans="1:4" s="19" customFormat="1">
      <c r="A642" s="370" t="s">
        <v>1174</v>
      </c>
      <c r="B642" s="464">
        <v>2</v>
      </c>
      <c r="C642" s="66" t="s">
        <v>495</v>
      </c>
      <c r="D642" s="92"/>
    </row>
    <row r="643" spans="1:4" s="19" customFormat="1" ht="29.25" thickBot="1">
      <c r="A643" s="371"/>
      <c r="B643" s="465"/>
      <c r="C643" s="65" t="s">
        <v>1090</v>
      </c>
      <c r="D643" s="92"/>
    </row>
    <row r="644" spans="1:4" ht="25.5" customHeight="1" thickBot="1">
      <c r="A644" s="443" t="s">
        <v>815</v>
      </c>
      <c r="B644" s="444"/>
      <c r="C644" s="445"/>
    </row>
    <row r="645" spans="1:4" ht="16.5" customHeight="1">
      <c r="A645" s="473" t="s">
        <v>816</v>
      </c>
      <c r="B645" s="474"/>
      <c r="C645" s="475"/>
      <c r="D645" s="91" t="s">
        <v>817</v>
      </c>
    </row>
    <row r="646" spans="1:4" ht="14.25" customHeight="1">
      <c r="A646" s="461" t="s">
        <v>103</v>
      </c>
      <c r="B646" s="462"/>
      <c r="C646" s="463"/>
    </row>
    <row r="647" spans="1:4">
      <c r="A647" s="436" t="s">
        <v>104</v>
      </c>
      <c r="B647" s="441">
        <v>1</v>
      </c>
      <c r="C647" s="76" t="s">
        <v>497</v>
      </c>
    </row>
    <row r="648" spans="1:4">
      <c r="A648" s="389"/>
      <c r="B648" s="395"/>
      <c r="C648" s="77" t="s">
        <v>498</v>
      </c>
    </row>
    <row r="649" spans="1:4" ht="28.5">
      <c r="A649" s="437"/>
      <c r="B649" s="442"/>
      <c r="C649" s="78" t="s">
        <v>1091</v>
      </c>
    </row>
    <row r="650" spans="1:4" ht="28.5">
      <c r="A650" s="20" t="s">
        <v>105</v>
      </c>
      <c r="B650" s="122">
        <v>1</v>
      </c>
      <c r="C650" s="79" t="s">
        <v>1092</v>
      </c>
    </row>
    <row r="651" spans="1:4">
      <c r="A651" s="436" t="s">
        <v>1175</v>
      </c>
      <c r="B651" s="441">
        <v>1</v>
      </c>
      <c r="C651" s="76" t="s">
        <v>499</v>
      </c>
    </row>
    <row r="652" spans="1:4">
      <c r="A652" s="437"/>
      <c r="B652" s="442"/>
      <c r="C652" s="78" t="s">
        <v>500</v>
      </c>
    </row>
    <row r="653" spans="1:4">
      <c r="A653" s="20" t="s">
        <v>107</v>
      </c>
      <c r="B653" s="122">
        <v>1</v>
      </c>
      <c r="C653" s="79" t="s">
        <v>496</v>
      </c>
    </row>
    <row r="654" spans="1:4" ht="28.5">
      <c r="A654" s="436" t="s">
        <v>108</v>
      </c>
      <c r="B654" s="441">
        <v>1</v>
      </c>
      <c r="C654" s="76" t="s">
        <v>1093</v>
      </c>
    </row>
    <row r="655" spans="1:4">
      <c r="A655" s="389"/>
      <c r="B655" s="395"/>
      <c r="C655" s="77" t="s">
        <v>501</v>
      </c>
    </row>
    <row r="656" spans="1:4">
      <c r="A656" s="437"/>
      <c r="B656" s="442"/>
      <c r="C656" s="78" t="s">
        <v>502</v>
      </c>
    </row>
    <row r="657" spans="1:3">
      <c r="A657" s="20" t="s">
        <v>109</v>
      </c>
      <c r="B657" s="122">
        <v>1</v>
      </c>
      <c r="C657" s="79" t="s">
        <v>503</v>
      </c>
    </row>
    <row r="658" spans="1:3">
      <c r="A658" s="436" t="s">
        <v>818</v>
      </c>
      <c r="B658" s="441">
        <v>1</v>
      </c>
      <c r="C658" s="76" t="s">
        <v>504</v>
      </c>
    </row>
    <row r="659" spans="1:3">
      <c r="A659" s="437"/>
      <c r="B659" s="442"/>
      <c r="C659" s="78" t="s">
        <v>505</v>
      </c>
    </row>
    <row r="660" spans="1:3">
      <c r="A660" s="436" t="s">
        <v>110</v>
      </c>
      <c r="B660" s="441">
        <v>1</v>
      </c>
      <c r="C660" s="76" t="s">
        <v>506</v>
      </c>
    </row>
    <row r="661" spans="1:3">
      <c r="A661" s="437"/>
      <c r="B661" s="442"/>
      <c r="C661" s="78" t="s">
        <v>507</v>
      </c>
    </row>
    <row r="662" spans="1:3" ht="28.5">
      <c r="A662" s="20" t="s">
        <v>111</v>
      </c>
      <c r="B662" s="122">
        <v>1</v>
      </c>
      <c r="C662" s="79" t="s">
        <v>1094</v>
      </c>
    </row>
    <row r="663" spans="1:3" ht="28.5">
      <c r="A663" s="436" t="s">
        <v>112</v>
      </c>
      <c r="B663" s="441">
        <v>1</v>
      </c>
      <c r="C663" s="76" t="s">
        <v>1095</v>
      </c>
    </row>
    <row r="664" spans="1:3" ht="28.5">
      <c r="A664" s="389"/>
      <c r="B664" s="395"/>
      <c r="C664" s="77" t="s">
        <v>1096</v>
      </c>
    </row>
    <row r="665" spans="1:3" ht="28.5">
      <c r="A665" s="389"/>
      <c r="B665" s="395"/>
      <c r="C665" s="77" t="s">
        <v>1097</v>
      </c>
    </row>
    <row r="666" spans="1:3">
      <c r="A666" s="389"/>
      <c r="B666" s="395"/>
      <c r="C666" s="77" t="s">
        <v>508</v>
      </c>
    </row>
    <row r="667" spans="1:3">
      <c r="A667" s="437"/>
      <c r="B667" s="442"/>
      <c r="C667" s="78" t="s">
        <v>509</v>
      </c>
    </row>
    <row r="668" spans="1:3">
      <c r="A668" s="20" t="s">
        <v>113</v>
      </c>
      <c r="B668" s="122">
        <v>1</v>
      </c>
      <c r="C668" s="79" t="s">
        <v>510</v>
      </c>
    </row>
    <row r="669" spans="1:3">
      <c r="A669" s="436" t="s">
        <v>114</v>
      </c>
      <c r="B669" s="441">
        <v>1</v>
      </c>
      <c r="C669" s="76" t="s">
        <v>511</v>
      </c>
    </row>
    <row r="670" spans="1:3" ht="28.5">
      <c r="A670" s="437"/>
      <c r="B670" s="442"/>
      <c r="C670" s="78" t="s">
        <v>1098</v>
      </c>
    </row>
    <row r="671" spans="1:3" ht="28.5">
      <c r="A671" s="436" t="s">
        <v>115</v>
      </c>
      <c r="B671" s="441">
        <v>2</v>
      </c>
      <c r="C671" s="76" t="s">
        <v>1099</v>
      </c>
    </row>
    <row r="672" spans="1:3">
      <c r="A672" s="389"/>
      <c r="B672" s="395"/>
      <c r="C672" s="77" t="s">
        <v>512</v>
      </c>
    </row>
    <row r="673" spans="1:4">
      <c r="A673" s="437"/>
      <c r="B673" s="442"/>
      <c r="C673" s="78" t="s">
        <v>513</v>
      </c>
    </row>
    <row r="674" spans="1:4">
      <c r="A674" s="20" t="s">
        <v>116</v>
      </c>
      <c r="B674" s="122">
        <v>1</v>
      </c>
      <c r="C674" s="79" t="s">
        <v>514</v>
      </c>
    </row>
    <row r="675" spans="1:4">
      <c r="A675" s="436" t="s">
        <v>117</v>
      </c>
      <c r="B675" s="441">
        <v>2</v>
      </c>
      <c r="C675" s="76" t="s">
        <v>515</v>
      </c>
    </row>
    <row r="676" spans="1:4" ht="15" thickBot="1">
      <c r="A676" s="390"/>
      <c r="B676" s="396"/>
      <c r="C676" s="80" t="s">
        <v>516</v>
      </c>
    </row>
    <row r="677" spans="1:4" ht="15">
      <c r="A677" s="473" t="s">
        <v>819</v>
      </c>
      <c r="B677" s="474"/>
      <c r="C677" s="475"/>
      <c r="D677" s="91" t="s">
        <v>817</v>
      </c>
    </row>
    <row r="678" spans="1:4" ht="14.25" customHeight="1">
      <c r="A678" s="470" t="s">
        <v>118</v>
      </c>
      <c r="B678" s="471"/>
      <c r="C678" s="472"/>
    </row>
    <row r="679" spans="1:4" ht="15">
      <c r="A679" s="347" t="s">
        <v>119</v>
      </c>
      <c r="B679" s="469"/>
      <c r="C679" s="348"/>
    </row>
    <row r="680" spans="1:4">
      <c r="A680" s="436" t="s">
        <v>120</v>
      </c>
      <c r="B680" s="441">
        <v>2</v>
      </c>
      <c r="C680" s="76" t="s">
        <v>517</v>
      </c>
    </row>
    <row r="681" spans="1:4">
      <c r="A681" s="389"/>
      <c r="B681" s="395"/>
      <c r="C681" s="77" t="s">
        <v>518</v>
      </c>
    </row>
    <row r="682" spans="1:4">
      <c r="A682" s="389"/>
      <c r="B682" s="395"/>
      <c r="C682" s="77" t="s">
        <v>519</v>
      </c>
    </row>
    <row r="683" spans="1:4">
      <c r="A683" s="437"/>
      <c r="B683" s="442"/>
      <c r="C683" s="78" t="s">
        <v>520</v>
      </c>
    </row>
    <row r="684" spans="1:4">
      <c r="A684" s="436" t="s">
        <v>121</v>
      </c>
      <c r="B684" s="441">
        <v>2</v>
      </c>
      <c r="C684" s="76" t="s">
        <v>521</v>
      </c>
    </row>
    <row r="685" spans="1:4">
      <c r="A685" s="389"/>
      <c r="B685" s="395"/>
      <c r="C685" s="77" t="s">
        <v>522</v>
      </c>
    </row>
    <row r="686" spans="1:4">
      <c r="A686" s="437"/>
      <c r="B686" s="442"/>
      <c r="C686" s="78" t="s">
        <v>520</v>
      </c>
    </row>
    <row r="687" spans="1:4" ht="15">
      <c r="A687" s="347" t="s">
        <v>122</v>
      </c>
      <c r="B687" s="469"/>
      <c r="C687" s="348"/>
      <c r="D687" s="91" t="s">
        <v>817</v>
      </c>
    </row>
    <row r="688" spans="1:4">
      <c r="A688" s="436" t="s">
        <v>123</v>
      </c>
      <c r="B688" s="466">
        <v>2</v>
      </c>
      <c r="C688" s="76" t="s">
        <v>523</v>
      </c>
    </row>
    <row r="689" spans="1:3">
      <c r="A689" s="437"/>
      <c r="B689" s="467"/>
      <c r="C689" s="78" t="s">
        <v>524</v>
      </c>
    </row>
    <row r="690" spans="1:3">
      <c r="A690" s="436" t="s">
        <v>124</v>
      </c>
      <c r="B690" s="466">
        <v>2</v>
      </c>
      <c r="C690" s="76" t="s">
        <v>525</v>
      </c>
    </row>
    <row r="691" spans="1:3">
      <c r="A691" s="437"/>
      <c r="B691" s="467"/>
      <c r="C691" s="78" t="s">
        <v>526</v>
      </c>
    </row>
    <row r="692" spans="1:3" ht="28.5">
      <c r="A692" s="436" t="s">
        <v>125</v>
      </c>
      <c r="B692" s="466">
        <v>2</v>
      </c>
      <c r="C692" s="76" t="s">
        <v>1100</v>
      </c>
    </row>
    <row r="693" spans="1:3">
      <c r="A693" s="437"/>
      <c r="B693" s="467"/>
      <c r="C693" s="78" t="s">
        <v>526</v>
      </c>
    </row>
    <row r="694" spans="1:3">
      <c r="A694" s="436" t="s">
        <v>1176</v>
      </c>
      <c r="B694" s="466">
        <v>2</v>
      </c>
      <c r="C694" s="76" t="s">
        <v>527</v>
      </c>
    </row>
    <row r="695" spans="1:3">
      <c r="A695" s="389"/>
      <c r="B695" s="468"/>
      <c r="C695" s="77" t="s">
        <v>528</v>
      </c>
    </row>
    <row r="696" spans="1:3">
      <c r="A696" s="437"/>
      <c r="B696" s="467"/>
      <c r="C696" s="78" t="s">
        <v>529</v>
      </c>
    </row>
    <row r="697" spans="1:3">
      <c r="A697" s="436" t="s">
        <v>126</v>
      </c>
      <c r="B697" s="466">
        <v>2</v>
      </c>
      <c r="C697" s="76" t="s">
        <v>530</v>
      </c>
    </row>
    <row r="698" spans="1:3">
      <c r="A698" s="437"/>
      <c r="B698" s="467"/>
      <c r="C698" s="78" t="s">
        <v>531</v>
      </c>
    </row>
    <row r="699" spans="1:3" ht="28.5">
      <c r="A699" s="436" t="s">
        <v>127</v>
      </c>
      <c r="B699" s="466">
        <v>2</v>
      </c>
      <c r="C699" s="76" t="s">
        <v>1101</v>
      </c>
    </row>
    <row r="700" spans="1:3">
      <c r="A700" s="389"/>
      <c r="B700" s="468"/>
      <c r="C700" s="77" t="s">
        <v>532</v>
      </c>
    </row>
    <row r="701" spans="1:3">
      <c r="A701" s="437"/>
      <c r="B701" s="467"/>
      <c r="C701" s="78" t="s">
        <v>533</v>
      </c>
    </row>
    <row r="702" spans="1:3">
      <c r="A702" s="436" t="s">
        <v>128</v>
      </c>
      <c r="B702" s="441">
        <v>1</v>
      </c>
      <c r="C702" s="76" t="s">
        <v>534</v>
      </c>
    </row>
    <row r="703" spans="1:3">
      <c r="A703" s="437"/>
      <c r="B703" s="442"/>
      <c r="C703" s="78" t="s">
        <v>535</v>
      </c>
    </row>
    <row r="704" spans="1:3">
      <c r="A704" s="436" t="s">
        <v>129</v>
      </c>
      <c r="B704" s="441">
        <v>2</v>
      </c>
      <c r="C704" s="76" t="s">
        <v>536</v>
      </c>
    </row>
    <row r="705" spans="1:4">
      <c r="A705" s="437"/>
      <c r="B705" s="442"/>
      <c r="C705" s="78" t="s">
        <v>537</v>
      </c>
    </row>
    <row r="706" spans="1:4" ht="28.5">
      <c r="A706" s="483" t="s">
        <v>130</v>
      </c>
      <c r="B706" s="441">
        <v>2</v>
      </c>
      <c r="C706" s="76" t="s">
        <v>1102</v>
      </c>
    </row>
    <row r="707" spans="1:4">
      <c r="A707" s="484"/>
      <c r="B707" s="442"/>
      <c r="C707" s="78" t="s">
        <v>537</v>
      </c>
    </row>
    <row r="708" spans="1:4" ht="15">
      <c r="A708" s="347" t="s">
        <v>131</v>
      </c>
      <c r="B708" s="469"/>
      <c r="C708" s="348"/>
      <c r="D708" s="91" t="s">
        <v>817</v>
      </c>
    </row>
    <row r="709" spans="1:4">
      <c r="A709" s="436" t="s">
        <v>132</v>
      </c>
      <c r="B709" s="441">
        <v>1</v>
      </c>
      <c r="C709" s="76" t="s">
        <v>538</v>
      </c>
    </row>
    <row r="710" spans="1:4" ht="28.5">
      <c r="A710" s="437"/>
      <c r="B710" s="442"/>
      <c r="C710" s="78" t="s">
        <v>1103</v>
      </c>
    </row>
    <row r="711" spans="1:4">
      <c r="A711" s="436" t="s">
        <v>133</v>
      </c>
      <c r="B711" s="441">
        <v>2</v>
      </c>
      <c r="C711" s="76" t="s">
        <v>539</v>
      </c>
    </row>
    <row r="712" spans="1:4" ht="28.5">
      <c r="A712" s="437"/>
      <c r="B712" s="442"/>
      <c r="C712" s="78" t="s">
        <v>1104</v>
      </c>
    </row>
    <row r="713" spans="1:4">
      <c r="A713" s="436" t="s">
        <v>820</v>
      </c>
      <c r="B713" s="441">
        <v>2</v>
      </c>
      <c r="C713" s="76" t="s">
        <v>541</v>
      </c>
    </row>
    <row r="714" spans="1:4">
      <c r="A714" s="389"/>
      <c r="B714" s="395"/>
      <c r="C714" s="77" t="s">
        <v>542</v>
      </c>
    </row>
    <row r="715" spans="1:4">
      <c r="A715" s="437"/>
      <c r="B715" s="442"/>
      <c r="C715" s="78" t="s">
        <v>543</v>
      </c>
    </row>
    <row r="716" spans="1:4">
      <c r="A716" s="436" t="s">
        <v>134</v>
      </c>
      <c r="B716" s="441">
        <v>2</v>
      </c>
      <c r="C716" s="76" t="s">
        <v>544</v>
      </c>
    </row>
    <row r="717" spans="1:4">
      <c r="A717" s="437"/>
      <c r="B717" s="442"/>
      <c r="C717" s="78" t="s">
        <v>545</v>
      </c>
    </row>
    <row r="718" spans="1:4">
      <c r="A718" s="20" t="s">
        <v>135</v>
      </c>
      <c r="B718" s="122">
        <v>2</v>
      </c>
      <c r="C718" s="79" t="s">
        <v>546</v>
      </c>
    </row>
    <row r="719" spans="1:4" ht="28.5">
      <c r="A719" s="436" t="s">
        <v>136</v>
      </c>
      <c r="B719" s="441">
        <v>2</v>
      </c>
      <c r="C719" s="76" t="s">
        <v>1105</v>
      </c>
    </row>
    <row r="720" spans="1:4">
      <c r="A720" s="437"/>
      <c r="B720" s="442"/>
      <c r="C720" s="78" t="s">
        <v>547</v>
      </c>
    </row>
    <row r="721" spans="1:4">
      <c r="A721" s="436" t="s">
        <v>137</v>
      </c>
      <c r="B721" s="441">
        <v>1</v>
      </c>
      <c r="C721" s="76" t="s">
        <v>548</v>
      </c>
    </row>
    <row r="722" spans="1:4">
      <c r="A722" s="437"/>
      <c r="B722" s="442"/>
      <c r="C722" s="78" t="s">
        <v>549</v>
      </c>
    </row>
    <row r="723" spans="1:4">
      <c r="A723" s="436" t="s">
        <v>138</v>
      </c>
      <c r="B723" s="441">
        <v>2</v>
      </c>
      <c r="C723" s="76" t="s">
        <v>550</v>
      </c>
    </row>
    <row r="724" spans="1:4" ht="28.5">
      <c r="A724" s="437"/>
      <c r="B724" s="442"/>
      <c r="C724" s="78" t="s">
        <v>1106</v>
      </c>
    </row>
    <row r="725" spans="1:4">
      <c r="A725" s="436" t="s">
        <v>128</v>
      </c>
      <c r="B725" s="441">
        <v>2</v>
      </c>
      <c r="C725" s="81" t="s">
        <v>535</v>
      </c>
    </row>
    <row r="726" spans="1:4">
      <c r="A726" s="437"/>
      <c r="B726" s="442"/>
      <c r="C726" s="78" t="s">
        <v>551</v>
      </c>
    </row>
    <row r="727" spans="1:4" ht="28.5">
      <c r="A727" s="436" t="s">
        <v>139</v>
      </c>
      <c r="B727" s="441">
        <v>2</v>
      </c>
      <c r="C727" s="76" t="s">
        <v>1107</v>
      </c>
    </row>
    <row r="728" spans="1:4">
      <c r="A728" s="389"/>
      <c r="B728" s="395"/>
      <c r="C728" s="77" t="s">
        <v>552</v>
      </c>
    </row>
    <row r="729" spans="1:4">
      <c r="A729" s="437"/>
      <c r="B729" s="442"/>
      <c r="C729" s="78" t="s">
        <v>553</v>
      </c>
    </row>
    <row r="730" spans="1:4" ht="28.5">
      <c r="A730" s="436" t="s">
        <v>140</v>
      </c>
      <c r="B730" s="441">
        <v>2</v>
      </c>
      <c r="C730" s="76" t="s">
        <v>1108</v>
      </c>
    </row>
    <row r="731" spans="1:4">
      <c r="A731" s="389"/>
      <c r="B731" s="395"/>
      <c r="C731" s="77" t="s">
        <v>554</v>
      </c>
    </row>
    <row r="732" spans="1:4">
      <c r="A732" s="437"/>
      <c r="B732" s="442"/>
      <c r="C732" s="78" t="s">
        <v>555</v>
      </c>
    </row>
    <row r="733" spans="1:4" ht="15">
      <c r="A733" s="347" t="s">
        <v>141</v>
      </c>
      <c r="B733" s="469"/>
      <c r="C733" s="348"/>
      <c r="D733" s="91" t="s">
        <v>817</v>
      </c>
    </row>
    <row r="734" spans="1:4" ht="28.5">
      <c r="A734" s="436" t="s">
        <v>142</v>
      </c>
      <c r="B734" s="441">
        <v>2</v>
      </c>
      <c r="C734" s="76" t="s">
        <v>1109</v>
      </c>
    </row>
    <row r="735" spans="1:4">
      <c r="A735" s="389"/>
      <c r="B735" s="395"/>
      <c r="C735" s="77" t="s">
        <v>556</v>
      </c>
    </row>
    <row r="736" spans="1:4">
      <c r="A736" s="437"/>
      <c r="B736" s="442"/>
      <c r="C736" s="78" t="s">
        <v>537</v>
      </c>
    </row>
    <row r="737" spans="1:4" ht="15">
      <c r="A737" s="347" t="s">
        <v>143</v>
      </c>
      <c r="B737" s="469"/>
      <c r="C737" s="348"/>
      <c r="D737" s="91" t="s">
        <v>817</v>
      </c>
    </row>
    <row r="738" spans="1:4">
      <c r="A738" s="20" t="s">
        <v>144</v>
      </c>
      <c r="B738" s="122">
        <v>1</v>
      </c>
      <c r="C738" s="79" t="s">
        <v>557</v>
      </c>
    </row>
    <row r="739" spans="1:4" ht="28.5">
      <c r="A739" s="20" t="s">
        <v>145</v>
      </c>
      <c r="B739" s="122">
        <v>2</v>
      </c>
      <c r="C739" s="79" t="s">
        <v>1110</v>
      </c>
    </row>
    <row r="740" spans="1:4" ht="28.5">
      <c r="A740" s="20" t="s">
        <v>146</v>
      </c>
      <c r="B740" s="122">
        <v>2</v>
      </c>
      <c r="C740" s="79" t="s">
        <v>1111</v>
      </c>
    </row>
    <row r="741" spans="1:4" ht="28.5">
      <c r="A741" s="20" t="s">
        <v>147</v>
      </c>
      <c r="B741" s="122">
        <v>2</v>
      </c>
      <c r="C741" s="79" t="s">
        <v>1112</v>
      </c>
    </row>
    <row r="742" spans="1:4">
      <c r="A742" s="20" t="s">
        <v>148</v>
      </c>
      <c r="B742" s="122">
        <v>2</v>
      </c>
      <c r="C742" s="79" t="s">
        <v>558</v>
      </c>
    </row>
    <row r="743" spans="1:4" ht="28.5">
      <c r="A743" s="20" t="s">
        <v>149</v>
      </c>
      <c r="B743" s="122">
        <v>2</v>
      </c>
      <c r="C743" s="79" t="s">
        <v>1113</v>
      </c>
    </row>
    <row r="744" spans="1:4">
      <c r="A744" s="20" t="s">
        <v>150</v>
      </c>
      <c r="B744" s="124">
        <v>1</v>
      </c>
      <c r="C744" s="79" t="s">
        <v>559</v>
      </c>
    </row>
    <row r="745" spans="1:4">
      <c r="A745" s="436" t="s">
        <v>151</v>
      </c>
      <c r="B745" s="466">
        <v>1</v>
      </c>
      <c r="C745" s="79" t="s">
        <v>560</v>
      </c>
    </row>
    <row r="746" spans="1:4">
      <c r="A746" s="437"/>
      <c r="B746" s="467"/>
      <c r="C746" s="79" t="s">
        <v>561</v>
      </c>
    </row>
    <row r="747" spans="1:4">
      <c r="A747" s="436" t="s">
        <v>152</v>
      </c>
      <c r="B747" s="466">
        <v>1</v>
      </c>
      <c r="C747" s="79" t="s">
        <v>821</v>
      </c>
    </row>
    <row r="748" spans="1:4">
      <c r="A748" s="389"/>
      <c r="B748" s="468"/>
      <c r="C748" s="79" t="s">
        <v>562</v>
      </c>
    </row>
    <row r="749" spans="1:4">
      <c r="A749" s="389"/>
      <c r="B749" s="468"/>
      <c r="C749" s="79" t="s">
        <v>563</v>
      </c>
    </row>
    <row r="750" spans="1:4">
      <c r="A750" s="437"/>
      <c r="B750" s="467"/>
      <c r="C750" s="79" t="s">
        <v>564</v>
      </c>
    </row>
    <row r="751" spans="1:4" ht="15">
      <c r="A751" s="470" t="s">
        <v>687</v>
      </c>
      <c r="B751" s="471"/>
      <c r="C751" s="472"/>
      <c r="D751" s="91" t="s">
        <v>817</v>
      </c>
    </row>
    <row r="752" spans="1:4" ht="15">
      <c r="A752" s="476" t="s">
        <v>119</v>
      </c>
      <c r="B752" s="477"/>
      <c r="C752" s="478"/>
    </row>
    <row r="753" spans="1:3">
      <c r="A753" s="436" t="s">
        <v>153</v>
      </c>
      <c r="B753" s="441">
        <v>2</v>
      </c>
      <c r="C753" s="76" t="s">
        <v>565</v>
      </c>
    </row>
    <row r="754" spans="1:3">
      <c r="A754" s="389"/>
      <c r="B754" s="395"/>
      <c r="C754" s="77" t="s">
        <v>566</v>
      </c>
    </row>
    <row r="755" spans="1:3" ht="28.5">
      <c r="A755" s="389"/>
      <c r="B755" s="395"/>
      <c r="C755" s="77" t="s">
        <v>1114</v>
      </c>
    </row>
    <row r="756" spans="1:3">
      <c r="A756" s="437"/>
      <c r="B756" s="442"/>
      <c r="C756" s="78" t="s">
        <v>567</v>
      </c>
    </row>
    <row r="757" spans="1:3" ht="15">
      <c r="A757" s="476" t="s">
        <v>122</v>
      </c>
      <c r="B757" s="477"/>
      <c r="C757" s="478"/>
    </row>
    <row r="758" spans="1:3" ht="28.5">
      <c r="A758" s="436" t="s">
        <v>154</v>
      </c>
      <c r="B758" s="441">
        <v>2</v>
      </c>
      <c r="C758" s="76" t="s">
        <v>1115</v>
      </c>
    </row>
    <row r="759" spans="1:3" ht="28.5">
      <c r="A759" s="389"/>
      <c r="B759" s="395"/>
      <c r="C759" s="77" t="s">
        <v>1116</v>
      </c>
    </row>
    <row r="760" spans="1:3">
      <c r="A760" s="389"/>
      <c r="B760" s="395"/>
      <c r="C760" s="77" t="s">
        <v>568</v>
      </c>
    </row>
    <row r="761" spans="1:3">
      <c r="A761" s="389"/>
      <c r="B761" s="395"/>
      <c r="C761" s="77" t="s">
        <v>569</v>
      </c>
    </row>
    <row r="762" spans="1:3" ht="28.5">
      <c r="A762" s="437"/>
      <c r="B762" s="442"/>
      <c r="C762" s="78" t="s">
        <v>1117</v>
      </c>
    </row>
    <row r="763" spans="1:3" ht="15">
      <c r="A763" s="476" t="s">
        <v>131</v>
      </c>
      <c r="B763" s="477"/>
      <c r="C763" s="478"/>
    </row>
    <row r="764" spans="1:3" ht="28.5">
      <c r="A764" s="436" t="s">
        <v>155</v>
      </c>
      <c r="B764" s="441">
        <v>2</v>
      </c>
      <c r="C764" s="76" t="s">
        <v>1118</v>
      </c>
    </row>
    <row r="765" spans="1:3" ht="28.5">
      <c r="A765" s="389"/>
      <c r="B765" s="395"/>
      <c r="C765" s="77" t="s">
        <v>1119</v>
      </c>
    </row>
    <row r="766" spans="1:3" ht="28.5">
      <c r="A766" s="389"/>
      <c r="B766" s="395"/>
      <c r="C766" s="77" t="s">
        <v>1120</v>
      </c>
    </row>
    <row r="767" spans="1:3">
      <c r="A767" s="389"/>
      <c r="B767" s="395"/>
      <c r="C767" s="77" t="s">
        <v>570</v>
      </c>
    </row>
    <row r="768" spans="1:3">
      <c r="A768" s="389"/>
      <c r="B768" s="395"/>
      <c r="C768" s="77" t="s">
        <v>571</v>
      </c>
    </row>
    <row r="769" spans="1:4">
      <c r="A769" s="389"/>
      <c r="B769" s="395"/>
      <c r="C769" s="77" t="s">
        <v>572</v>
      </c>
    </row>
    <row r="770" spans="1:4">
      <c r="A770" s="437"/>
      <c r="B770" s="442"/>
      <c r="C770" s="78" t="s">
        <v>573</v>
      </c>
    </row>
    <row r="771" spans="1:4" ht="15">
      <c r="A771" s="476" t="s">
        <v>141</v>
      </c>
      <c r="B771" s="477"/>
      <c r="C771" s="478"/>
    </row>
    <row r="772" spans="1:4" ht="28.5">
      <c r="A772" s="20" t="s">
        <v>156</v>
      </c>
      <c r="B772" s="122">
        <v>2</v>
      </c>
      <c r="C772" s="79" t="s">
        <v>1121</v>
      </c>
    </row>
    <row r="773" spans="1:4" ht="15">
      <c r="A773" s="476" t="s">
        <v>143</v>
      </c>
      <c r="B773" s="477"/>
      <c r="C773" s="478"/>
    </row>
    <row r="774" spans="1:4" ht="15" thickBot="1">
      <c r="A774" s="21" t="s">
        <v>157</v>
      </c>
      <c r="B774" s="123">
        <v>2</v>
      </c>
      <c r="C774" s="82" t="s">
        <v>574</v>
      </c>
    </row>
    <row r="775" spans="1:4" ht="15">
      <c r="A775" s="473" t="s">
        <v>822</v>
      </c>
      <c r="B775" s="474"/>
      <c r="C775" s="475"/>
      <c r="D775" s="91" t="s">
        <v>817</v>
      </c>
    </row>
    <row r="776" spans="1:4">
      <c r="A776" s="388" t="s">
        <v>1177</v>
      </c>
      <c r="B776" s="394">
        <v>2</v>
      </c>
      <c r="C776" s="83" t="s">
        <v>575</v>
      </c>
    </row>
    <row r="777" spans="1:4">
      <c r="A777" s="389"/>
      <c r="B777" s="395"/>
      <c r="C777" s="77" t="s">
        <v>576</v>
      </c>
    </row>
    <row r="778" spans="1:4" ht="28.5">
      <c r="A778" s="389"/>
      <c r="B778" s="395"/>
      <c r="C778" s="77" t="s">
        <v>1122</v>
      </c>
    </row>
    <row r="779" spans="1:4">
      <c r="A779" s="389"/>
      <c r="B779" s="395"/>
      <c r="C779" s="77" t="s">
        <v>577</v>
      </c>
    </row>
    <row r="780" spans="1:4" ht="28.5">
      <c r="A780" s="389"/>
      <c r="B780" s="395"/>
      <c r="C780" s="77" t="s">
        <v>1123</v>
      </c>
    </row>
    <row r="781" spans="1:4" ht="15" thickBot="1">
      <c r="A781" s="390"/>
      <c r="B781" s="396"/>
      <c r="C781" s="80" t="s">
        <v>578</v>
      </c>
    </row>
    <row r="782" spans="1:4" ht="25.5" customHeight="1" thickBot="1">
      <c r="A782" s="487" t="s">
        <v>823</v>
      </c>
      <c r="B782" s="488"/>
      <c r="C782" s="489"/>
    </row>
    <row r="783" spans="1:4" ht="17.25" customHeight="1">
      <c r="A783" s="433" t="s">
        <v>824</v>
      </c>
      <c r="B783" s="434"/>
      <c r="C783" s="435"/>
      <c r="D783" s="91" t="s">
        <v>825</v>
      </c>
    </row>
    <row r="784" spans="1:4" ht="15">
      <c r="A784" s="480" t="s">
        <v>826</v>
      </c>
      <c r="B784" s="481"/>
      <c r="C784" s="482"/>
    </row>
    <row r="785" spans="1:4" ht="71.25">
      <c r="A785" s="370" t="s">
        <v>1178</v>
      </c>
      <c r="B785" s="408">
        <v>2</v>
      </c>
      <c r="C785" s="47" t="s">
        <v>827</v>
      </c>
    </row>
    <row r="786" spans="1:4">
      <c r="A786" s="370"/>
      <c r="B786" s="408"/>
      <c r="C786" s="77" t="s">
        <v>579</v>
      </c>
    </row>
    <row r="787" spans="1:4">
      <c r="A787" s="370"/>
      <c r="B787" s="408"/>
      <c r="C787" s="77" t="s">
        <v>580</v>
      </c>
    </row>
    <row r="788" spans="1:4">
      <c r="A788" s="370"/>
      <c r="B788" s="408"/>
      <c r="C788" s="77" t="s">
        <v>581</v>
      </c>
    </row>
    <row r="789" spans="1:4">
      <c r="A789" s="370"/>
      <c r="B789" s="408"/>
      <c r="C789" s="77" t="s">
        <v>582</v>
      </c>
    </row>
    <row r="790" spans="1:4">
      <c r="A790" s="370"/>
      <c r="B790" s="408"/>
      <c r="C790" s="77" t="s">
        <v>583</v>
      </c>
    </row>
    <row r="791" spans="1:4">
      <c r="A791" s="370"/>
      <c r="B791" s="408"/>
      <c r="C791" s="77" t="s">
        <v>584</v>
      </c>
    </row>
    <row r="792" spans="1:4" ht="28.5">
      <c r="A792" s="370"/>
      <c r="B792" s="408"/>
      <c r="C792" s="77" t="s">
        <v>1124</v>
      </c>
    </row>
    <row r="793" spans="1:4">
      <c r="A793" s="370"/>
      <c r="B793" s="408"/>
      <c r="C793" s="78" t="s">
        <v>585</v>
      </c>
    </row>
    <row r="794" spans="1:4" ht="15">
      <c r="A794" s="343" t="s">
        <v>828</v>
      </c>
      <c r="B794" s="479"/>
      <c r="C794" s="344"/>
      <c r="D794" s="91" t="s">
        <v>825</v>
      </c>
    </row>
    <row r="795" spans="1:4" ht="30" customHeight="1">
      <c r="A795" s="370" t="s">
        <v>829</v>
      </c>
      <c r="B795" s="408">
        <v>2</v>
      </c>
      <c r="C795" s="76" t="s">
        <v>1125</v>
      </c>
    </row>
    <row r="796" spans="1:4">
      <c r="A796" s="370"/>
      <c r="B796" s="408"/>
      <c r="C796" s="77" t="s">
        <v>586</v>
      </c>
    </row>
    <row r="797" spans="1:4" ht="30" customHeight="1">
      <c r="A797" s="370"/>
      <c r="B797" s="408"/>
      <c r="C797" s="77" t="s">
        <v>1126</v>
      </c>
    </row>
    <row r="798" spans="1:4" ht="30" customHeight="1">
      <c r="A798" s="370"/>
      <c r="B798" s="408"/>
      <c r="C798" s="77" t="s">
        <v>1127</v>
      </c>
    </row>
    <row r="799" spans="1:4" ht="30" customHeight="1">
      <c r="A799" s="370"/>
      <c r="B799" s="408"/>
      <c r="C799" s="77" t="s">
        <v>1128</v>
      </c>
    </row>
    <row r="800" spans="1:4">
      <c r="A800" s="370"/>
      <c r="B800" s="408"/>
      <c r="C800" s="77" t="s">
        <v>587</v>
      </c>
    </row>
    <row r="801" spans="1:4">
      <c r="A801" s="370"/>
      <c r="B801" s="408"/>
      <c r="C801" s="78" t="s">
        <v>588</v>
      </c>
    </row>
    <row r="802" spans="1:4" ht="15">
      <c r="A802" s="343" t="s">
        <v>830</v>
      </c>
      <c r="B802" s="479"/>
      <c r="C802" s="344"/>
      <c r="D802" s="91" t="s">
        <v>825</v>
      </c>
    </row>
    <row r="803" spans="1:4">
      <c r="A803" s="370" t="s">
        <v>831</v>
      </c>
      <c r="B803" s="408">
        <v>2</v>
      </c>
      <c r="C803" s="76" t="s">
        <v>589</v>
      </c>
    </row>
    <row r="804" spans="1:4">
      <c r="A804" s="370"/>
      <c r="B804" s="408"/>
      <c r="C804" s="77" t="s">
        <v>590</v>
      </c>
    </row>
    <row r="805" spans="1:4" ht="30" customHeight="1">
      <c r="A805" s="370"/>
      <c r="B805" s="408"/>
      <c r="C805" s="77" t="s">
        <v>1129</v>
      </c>
    </row>
    <row r="806" spans="1:4" ht="99.75">
      <c r="A806" s="370"/>
      <c r="B806" s="408"/>
      <c r="C806" s="48" t="s">
        <v>832</v>
      </c>
    </row>
    <row r="807" spans="1:4" ht="85.5">
      <c r="A807" s="370"/>
      <c r="B807" s="408"/>
      <c r="C807" s="48" t="s">
        <v>833</v>
      </c>
    </row>
    <row r="808" spans="1:4" ht="30" customHeight="1">
      <c r="A808" s="370"/>
      <c r="B808" s="408"/>
      <c r="C808" s="84" t="s">
        <v>1130</v>
      </c>
    </row>
    <row r="809" spans="1:4" ht="15">
      <c r="A809" s="343" t="s">
        <v>834</v>
      </c>
      <c r="B809" s="479"/>
      <c r="C809" s="344"/>
      <c r="D809" s="91" t="s">
        <v>825</v>
      </c>
    </row>
    <row r="810" spans="1:4">
      <c r="A810" s="370" t="s">
        <v>1179</v>
      </c>
      <c r="B810" s="408">
        <v>2</v>
      </c>
      <c r="C810" s="76" t="s">
        <v>591</v>
      </c>
    </row>
    <row r="811" spans="1:4" ht="30" customHeight="1">
      <c r="A811" s="370"/>
      <c r="B811" s="408"/>
      <c r="C811" s="77" t="s">
        <v>1131</v>
      </c>
    </row>
    <row r="812" spans="1:4">
      <c r="A812" s="370"/>
      <c r="B812" s="408"/>
      <c r="C812" s="77" t="s">
        <v>592</v>
      </c>
    </row>
    <row r="813" spans="1:4" ht="57">
      <c r="A813" s="370"/>
      <c r="B813" s="408"/>
      <c r="C813" s="77" t="s">
        <v>1132</v>
      </c>
    </row>
    <row r="814" spans="1:4">
      <c r="A814" s="370"/>
      <c r="B814" s="408"/>
      <c r="C814" s="77" t="s">
        <v>593</v>
      </c>
    </row>
    <row r="815" spans="1:4" ht="30" customHeight="1">
      <c r="A815" s="370"/>
      <c r="B815" s="408"/>
      <c r="C815" s="77" t="s">
        <v>1133</v>
      </c>
    </row>
    <row r="816" spans="1:4" ht="30" customHeight="1">
      <c r="A816" s="370"/>
      <c r="B816" s="408"/>
      <c r="C816" s="77" t="s">
        <v>1134</v>
      </c>
    </row>
    <row r="817" spans="1:4" ht="30" customHeight="1">
      <c r="A817" s="370"/>
      <c r="B817" s="408"/>
      <c r="C817" s="77" t="s">
        <v>1135</v>
      </c>
    </row>
    <row r="818" spans="1:4" ht="28.5">
      <c r="A818" s="370"/>
      <c r="B818" s="408"/>
      <c r="C818" s="77" t="s">
        <v>1136</v>
      </c>
    </row>
    <row r="819" spans="1:4" ht="85.5">
      <c r="A819" s="370"/>
      <c r="B819" s="408"/>
      <c r="C819" s="48" t="s">
        <v>835</v>
      </c>
    </row>
    <row r="820" spans="1:4" ht="30" customHeight="1">
      <c r="A820" s="370"/>
      <c r="B820" s="408"/>
      <c r="C820" s="77" t="s">
        <v>1137</v>
      </c>
    </row>
    <row r="821" spans="1:4">
      <c r="A821" s="370"/>
      <c r="B821" s="408"/>
      <c r="C821" s="77" t="s">
        <v>594</v>
      </c>
    </row>
    <row r="822" spans="1:4" ht="28.5">
      <c r="A822" s="370"/>
      <c r="B822" s="408"/>
      <c r="C822" s="78" t="s">
        <v>1138</v>
      </c>
    </row>
    <row r="823" spans="1:4" ht="15">
      <c r="A823" s="343" t="s">
        <v>836</v>
      </c>
      <c r="B823" s="479"/>
      <c r="C823" s="344"/>
      <c r="D823" s="91" t="s">
        <v>825</v>
      </c>
    </row>
    <row r="824" spans="1:4" ht="57">
      <c r="A824" s="370" t="s">
        <v>1180</v>
      </c>
      <c r="B824" s="408">
        <v>2</v>
      </c>
      <c r="C824" s="53" t="s">
        <v>837</v>
      </c>
    </row>
    <row r="825" spans="1:4" ht="30" customHeight="1">
      <c r="A825" s="370"/>
      <c r="B825" s="408"/>
      <c r="C825" s="77" t="s">
        <v>1139</v>
      </c>
    </row>
    <row r="826" spans="1:4">
      <c r="A826" s="370"/>
      <c r="B826" s="408"/>
      <c r="C826" s="77" t="s">
        <v>595</v>
      </c>
    </row>
    <row r="827" spans="1:4" ht="30" customHeight="1">
      <c r="A827" s="370"/>
      <c r="B827" s="408"/>
      <c r="C827" s="77" t="s">
        <v>1140</v>
      </c>
    </row>
    <row r="828" spans="1:4">
      <c r="A828" s="370"/>
      <c r="B828" s="408"/>
      <c r="C828" s="77" t="s">
        <v>596</v>
      </c>
    </row>
    <row r="829" spans="1:4" ht="28.5">
      <c r="A829" s="370"/>
      <c r="B829" s="408"/>
      <c r="C829" s="77" t="s">
        <v>1141</v>
      </c>
    </row>
    <row r="830" spans="1:4">
      <c r="A830" s="370"/>
      <c r="B830" s="408"/>
      <c r="C830" s="77" t="s">
        <v>597</v>
      </c>
    </row>
    <row r="831" spans="1:4" ht="30" customHeight="1">
      <c r="A831" s="370"/>
      <c r="B831" s="408"/>
      <c r="C831" s="78" t="s">
        <v>1142</v>
      </c>
    </row>
    <row r="832" spans="1:4">
      <c r="A832" s="370" t="s">
        <v>1181</v>
      </c>
      <c r="B832" s="464">
        <v>2</v>
      </c>
      <c r="C832" s="76" t="s">
        <v>598</v>
      </c>
    </row>
    <row r="833" spans="1:4">
      <c r="A833" s="370"/>
      <c r="B833" s="464"/>
      <c r="C833" s="77" t="s">
        <v>599</v>
      </c>
    </row>
    <row r="834" spans="1:4">
      <c r="A834" s="370"/>
      <c r="B834" s="464"/>
      <c r="C834" s="77" t="s">
        <v>600</v>
      </c>
    </row>
    <row r="835" spans="1:4" ht="15" thickBot="1">
      <c r="A835" s="371"/>
      <c r="B835" s="465"/>
      <c r="C835" s="80" t="s">
        <v>601</v>
      </c>
    </row>
    <row r="836" spans="1:4" ht="15" customHeight="1">
      <c r="A836" s="420" t="s">
        <v>838</v>
      </c>
      <c r="B836" s="421"/>
      <c r="C836" s="422"/>
      <c r="D836" s="91" t="s">
        <v>825</v>
      </c>
    </row>
    <row r="837" spans="1:4" ht="86.25" thickBot="1">
      <c r="A837" s="21" t="s">
        <v>1182</v>
      </c>
      <c r="B837" s="123">
        <v>2</v>
      </c>
      <c r="C837" s="85" t="s">
        <v>1143</v>
      </c>
    </row>
    <row r="838" spans="1:4" ht="15" customHeight="1">
      <c r="A838" s="420" t="s">
        <v>839</v>
      </c>
      <c r="B838" s="421"/>
      <c r="C838" s="422"/>
      <c r="D838" s="91" t="s">
        <v>825</v>
      </c>
    </row>
    <row r="839" spans="1:4" ht="30" customHeight="1">
      <c r="A839" s="370" t="s">
        <v>1183</v>
      </c>
      <c r="B839" s="408">
        <v>1</v>
      </c>
      <c r="C839" s="86" t="s">
        <v>1144</v>
      </c>
    </row>
    <row r="840" spans="1:4" ht="30" customHeight="1">
      <c r="A840" s="370"/>
      <c r="B840" s="408"/>
      <c r="C840" s="87" t="s">
        <v>1145</v>
      </c>
    </row>
    <row r="841" spans="1:4">
      <c r="A841" s="370"/>
      <c r="B841" s="408"/>
      <c r="C841" s="87" t="s">
        <v>602</v>
      </c>
    </row>
    <row r="842" spans="1:4">
      <c r="A842" s="370"/>
      <c r="B842" s="408"/>
      <c r="C842" s="87" t="s">
        <v>603</v>
      </c>
    </row>
    <row r="843" spans="1:4">
      <c r="A843" s="370"/>
      <c r="B843" s="408"/>
      <c r="C843" s="87" t="s">
        <v>604</v>
      </c>
    </row>
    <row r="844" spans="1:4">
      <c r="A844" s="370"/>
      <c r="B844" s="408"/>
      <c r="C844" s="87" t="s">
        <v>605</v>
      </c>
    </row>
    <row r="845" spans="1:4">
      <c r="A845" s="370"/>
      <c r="B845" s="408"/>
      <c r="C845" s="87" t="s">
        <v>606</v>
      </c>
    </row>
    <row r="846" spans="1:4" ht="100.5" thickBot="1">
      <c r="A846" s="371"/>
      <c r="B846" s="409"/>
      <c r="C846" s="31" t="s">
        <v>1146</v>
      </c>
    </row>
    <row r="847" spans="1:4" ht="15" customHeight="1">
      <c r="A847" s="420" t="s">
        <v>840</v>
      </c>
      <c r="B847" s="421"/>
      <c r="C847" s="422"/>
      <c r="D847" s="91" t="s">
        <v>825</v>
      </c>
    </row>
    <row r="848" spans="1:4">
      <c r="A848" s="370" t="s">
        <v>1184</v>
      </c>
      <c r="B848" s="408">
        <v>2</v>
      </c>
      <c r="C848" s="86" t="s">
        <v>607</v>
      </c>
    </row>
    <row r="849" spans="1:4">
      <c r="A849" s="370"/>
      <c r="B849" s="408"/>
      <c r="C849" s="87" t="s">
        <v>608</v>
      </c>
    </row>
    <row r="850" spans="1:4">
      <c r="A850" s="370"/>
      <c r="B850" s="408"/>
      <c r="C850" s="87" t="s">
        <v>609</v>
      </c>
    </row>
    <row r="851" spans="1:4">
      <c r="A851" s="370"/>
      <c r="B851" s="408"/>
      <c r="C851" s="87" t="s">
        <v>610</v>
      </c>
    </row>
    <row r="852" spans="1:4" ht="28.5">
      <c r="A852" s="370"/>
      <c r="B852" s="408"/>
      <c r="C852" s="87" t="s">
        <v>1147</v>
      </c>
    </row>
    <row r="853" spans="1:4" ht="114.75" thickBot="1">
      <c r="A853" s="371"/>
      <c r="B853" s="409"/>
      <c r="C853" s="31" t="s">
        <v>841</v>
      </c>
    </row>
    <row r="854" spans="1:4" ht="15">
      <c r="A854" s="420" t="s">
        <v>842</v>
      </c>
      <c r="B854" s="421"/>
      <c r="C854" s="422"/>
      <c r="D854" s="91" t="s">
        <v>825</v>
      </c>
    </row>
    <row r="855" spans="1:4" ht="28.5">
      <c r="A855" s="370" t="s">
        <v>1185</v>
      </c>
      <c r="B855" s="485">
        <v>2</v>
      </c>
      <c r="C855" s="76" t="s">
        <v>1148</v>
      </c>
    </row>
    <row r="856" spans="1:4">
      <c r="A856" s="370"/>
      <c r="B856" s="485"/>
      <c r="C856" s="77" t="s">
        <v>611</v>
      </c>
    </row>
    <row r="857" spans="1:4">
      <c r="A857" s="370"/>
      <c r="B857" s="485"/>
      <c r="C857" s="77" t="s">
        <v>612</v>
      </c>
    </row>
    <row r="858" spans="1:4">
      <c r="A858" s="370"/>
      <c r="B858" s="485"/>
      <c r="C858" s="77" t="s">
        <v>613</v>
      </c>
    </row>
    <row r="859" spans="1:4">
      <c r="A859" s="370"/>
      <c r="B859" s="485"/>
      <c r="C859" s="77" t="s">
        <v>614</v>
      </c>
    </row>
    <row r="860" spans="1:4">
      <c r="A860" s="370"/>
      <c r="B860" s="485"/>
      <c r="C860" s="77" t="s">
        <v>615</v>
      </c>
    </row>
    <row r="861" spans="1:4" ht="30" customHeight="1">
      <c r="A861" s="370"/>
      <c r="B861" s="485"/>
      <c r="C861" s="77" t="s">
        <v>1149</v>
      </c>
    </row>
    <row r="862" spans="1:4" ht="15" thickBot="1">
      <c r="A862" s="371"/>
      <c r="B862" s="486"/>
      <c r="C862" s="80" t="s">
        <v>616</v>
      </c>
    </row>
    <row r="863" spans="1:4" ht="15">
      <c r="A863" s="420" t="s">
        <v>843</v>
      </c>
      <c r="B863" s="421"/>
      <c r="C863" s="422"/>
      <c r="D863" s="91" t="s">
        <v>825</v>
      </c>
    </row>
    <row r="864" spans="1:4" ht="28.5">
      <c r="A864" s="370" t="s">
        <v>844</v>
      </c>
      <c r="B864" s="408">
        <v>2</v>
      </c>
      <c r="C864" s="76" t="s">
        <v>1150</v>
      </c>
    </row>
    <row r="865" spans="1:4" ht="29.25" thickBot="1">
      <c r="A865" s="371"/>
      <c r="B865" s="409"/>
      <c r="C865" s="80" t="s">
        <v>1151</v>
      </c>
    </row>
    <row r="866" spans="1:4" ht="15">
      <c r="A866" s="420" t="s">
        <v>845</v>
      </c>
      <c r="B866" s="421"/>
      <c r="C866" s="422"/>
      <c r="D866" s="91" t="s">
        <v>825</v>
      </c>
    </row>
    <row r="867" spans="1:4" ht="99.75">
      <c r="A867" s="370" t="s">
        <v>846</v>
      </c>
      <c r="B867" s="408">
        <v>2</v>
      </c>
      <c r="C867" s="53" t="s">
        <v>1152</v>
      </c>
    </row>
    <row r="868" spans="1:4" ht="72" thickBot="1">
      <c r="A868" s="371"/>
      <c r="B868" s="409"/>
      <c r="C868" s="51" t="s">
        <v>847</v>
      </c>
    </row>
    <row r="869" spans="1:4" ht="15">
      <c r="A869" s="420" t="s">
        <v>848</v>
      </c>
      <c r="B869" s="421"/>
      <c r="C869" s="422"/>
      <c r="D869" s="91" t="s">
        <v>825</v>
      </c>
    </row>
    <row r="870" spans="1:4">
      <c r="A870" s="370" t="s">
        <v>849</v>
      </c>
      <c r="B870" s="408">
        <v>2</v>
      </c>
      <c r="C870" s="76" t="s">
        <v>617</v>
      </c>
    </row>
    <row r="871" spans="1:4" ht="16.5" customHeight="1">
      <c r="A871" s="370"/>
      <c r="B871" s="408"/>
      <c r="C871" s="77" t="s">
        <v>645</v>
      </c>
    </row>
    <row r="872" spans="1:4" ht="17.25" customHeight="1" thickBot="1">
      <c r="A872" s="371"/>
      <c r="B872" s="409"/>
      <c r="C872" s="80" t="s">
        <v>646</v>
      </c>
    </row>
    <row r="873" spans="1:4" ht="15">
      <c r="A873" s="420" t="s">
        <v>850</v>
      </c>
      <c r="B873" s="421"/>
      <c r="C873" s="422"/>
      <c r="D873" s="91" t="s">
        <v>825</v>
      </c>
    </row>
    <row r="874" spans="1:4" ht="28.5">
      <c r="A874" s="370" t="s">
        <v>851</v>
      </c>
      <c r="B874" s="408">
        <v>2</v>
      </c>
      <c r="C874" s="76" t="s">
        <v>1153</v>
      </c>
    </row>
    <row r="875" spans="1:4">
      <c r="A875" s="370"/>
      <c r="B875" s="408"/>
      <c r="C875" s="88" t="s">
        <v>618</v>
      </c>
    </row>
    <row r="876" spans="1:4">
      <c r="A876" s="370"/>
      <c r="B876" s="408"/>
      <c r="C876" s="88" t="s">
        <v>619</v>
      </c>
    </row>
    <row r="877" spans="1:4" ht="15" thickBot="1">
      <c r="A877" s="371"/>
      <c r="B877" s="409"/>
      <c r="C877" s="89" t="s">
        <v>620</v>
      </c>
    </row>
  </sheetData>
  <sheetProtection password="C595" sheet="1" objects="1" scenarios="1"/>
  <mergeCells count="385">
    <mergeCell ref="A527:C527"/>
    <mergeCell ref="A592:C592"/>
    <mergeCell ref="B528:B530"/>
    <mergeCell ref="A528:A530"/>
    <mergeCell ref="A635:C635"/>
    <mergeCell ref="B625:B634"/>
    <mergeCell ref="A625:A634"/>
    <mergeCell ref="B550:B560"/>
    <mergeCell ref="A550:A560"/>
    <mergeCell ref="B561:B569"/>
    <mergeCell ref="A561:A569"/>
    <mergeCell ref="B570:B573"/>
    <mergeCell ref="A570:A573"/>
    <mergeCell ref="B574:B581"/>
    <mergeCell ref="A574:A581"/>
    <mergeCell ref="B531:B533"/>
    <mergeCell ref="A534:A541"/>
    <mergeCell ref="B534:B541"/>
    <mergeCell ref="A531:A533"/>
    <mergeCell ref="B603:B610"/>
    <mergeCell ref="A603:A610"/>
    <mergeCell ref="B611:B624"/>
    <mergeCell ref="A611:A624"/>
    <mergeCell ref="B582:B587"/>
    <mergeCell ref="A582:A587"/>
    <mergeCell ref="B588:B591"/>
    <mergeCell ref="A588:A591"/>
    <mergeCell ref="B593:B602"/>
    <mergeCell ref="A593:A602"/>
    <mergeCell ref="A869:C869"/>
    <mergeCell ref="A866:C866"/>
    <mergeCell ref="A863:C863"/>
    <mergeCell ref="A854:C854"/>
    <mergeCell ref="A847:C847"/>
    <mergeCell ref="A838:C838"/>
    <mergeCell ref="B848:B853"/>
    <mergeCell ref="A848:A853"/>
    <mergeCell ref="B839:B846"/>
    <mergeCell ref="A839:A846"/>
    <mergeCell ref="A773:C773"/>
    <mergeCell ref="A782:C782"/>
    <mergeCell ref="B776:B781"/>
    <mergeCell ref="A776:A781"/>
    <mergeCell ref="A775:C775"/>
    <mergeCell ref="A771:C771"/>
    <mergeCell ref="A783:C783"/>
    <mergeCell ref="A824:A831"/>
    <mergeCell ref="B832:B835"/>
    <mergeCell ref="B874:B877"/>
    <mergeCell ref="A874:A877"/>
    <mergeCell ref="B855:B862"/>
    <mergeCell ref="A855:A862"/>
    <mergeCell ref="B864:B865"/>
    <mergeCell ref="A864:A865"/>
    <mergeCell ref="B867:B868"/>
    <mergeCell ref="A867:A868"/>
    <mergeCell ref="A873:C873"/>
    <mergeCell ref="B870:B872"/>
    <mergeCell ref="A870:A872"/>
    <mergeCell ref="A832:A835"/>
    <mergeCell ref="B785:B793"/>
    <mergeCell ref="A785:A793"/>
    <mergeCell ref="B795:B801"/>
    <mergeCell ref="A795:A801"/>
    <mergeCell ref="B803:B808"/>
    <mergeCell ref="A803:A808"/>
    <mergeCell ref="B810:B822"/>
    <mergeCell ref="A810:A822"/>
    <mergeCell ref="B824:B831"/>
    <mergeCell ref="B684:B686"/>
    <mergeCell ref="A684:A686"/>
    <mergeCell ref="A758:A762"/>
    <mergeCell ref="A836:C836"/>
    <mergeCell ref="A823:C823"/>
    <mergeCell ref="A809:C809"/>
    <mergeCell ref="A802:C802"/>
    <mergeCell ref="A794:C794"/>
    <mergeCell ref="A784:C784"/>
    <mergeCell ref="B719:B720"/>
    <mergeCell ref="A719:A720"/>
    <mergeCell ref="B706:B707"/>
    <mergeCell ref="A706:A707"/>
    <mergeCell ref="B709:B710"/>
    <mergeCell ref="A709:A710"/>
    <mergeCell ref="B711:B712"/>
    <mergeCell ref="A711:A712"/>
    <mergeCell ref="B699:B701"/>
    <mergeCell ref="B704:B705"/>
    <mergeCell ref="A699:A701"/>
    <mergeCell ref="B702:B703"/>
    <mergeCell ref="A702:A703"/>
    <mergeCell ref="B753:B756"/>
    <mergeCell ref="A753:A756"/>
    <mergeCell ref="B758:B762"/>
    <mergeCell ref="A647:A649"/>
    <mergeCell ref="A645:C645"/>
    <mergeCell ref="A679:C679"/>
    <mergeCell ref="A687:C687"/>
    <mergeCell ref="B764:B770"/>
    <mergeCell ref="A764:A770"/>
    <mergeCell ref="A751:C751"/>
    <mergeCell ref="A752:C752"/>
    <mergeCell ref="A757:C757"/>
    <mergeCell ref="A763:C763"/>
    <mergeCell ref="B727:B729"/>
    <mergeCell ref="A727:A729"/>
    <mergeCell ref="B730:B732"/>
    <mergeCell ref="A730:A732"/>
    <mergeCell ref="B734:B736"/>
    <mergeCell ref="A734:A736"/>
    <mergeCell ref="B721:B722"/>
    <mergeCell ref="A721:A722"/>
    <mergeCell ref="B723:B724"/>
    <mergeCell ref="A723:A724"/>
    <mergeCell ref="B654:B656"/>
    <mergeCell ref="A654:A656"/>
    <mergeCell ref="B658:B659"/>
    <mergeCell ref="A658:A659"/>
    <mergeCell ref="B660:B661"/>
    <mergeCell ref="A660:A661"/>
    <mergeCell ref="B675:B676"/>
    <mergeCell ref="A675:A676"/>
    <mergeCell ref="B680:B683"/>
    <mergeCell ref="A680:A683"/>
    <mergeCell ref="B663:B667"/>
    <mergeCell ref="A663:A667"/>
    <mergeCell ref="B669:B670"/>
    <mergeCell ref="A669:A670"/>
    <mergeCell ref="B671:B673"/>
    <mergeCell ref="A671:A673"/>
    <mergeCell ref="A678:C678"/>
    <mergeCell ref="A677:C677"/>
    <mergeCell ref="B745:B746"/>
    <mergeCell ref="A745:A746"/>
    <mergeCell ref="B747:B750"/>
    <mergeCell ref="A747:A750"/>
    <mergeCell ref="B688:B689"/>
    <mergeCell ref="A688:A689"/>
    <mergeCell ref="B690:B691"/>
    <mergeCell ref="A690:A691"/>
    <mergeCell ref="A704:A705"/>
    <mergeCell ref="B692:B693"/>
    <mergeCell ref="A692:A693"/>
    <mergeCell ref="B694:B696"/>
    <mergeCell ref="A694:A696"/>
    <mergeCell ref="B697:B698"/>
    <mergeCell ref="A697:A698"/>
    <mergeCell ref="A708:C708"/>
    <mergeCell ref="A733:C733"/>
    <mergeCell ref="A737:C737"/>
    <mergeCell ref="B725:B726"/>
    <mergeCell ref="A725:A726"/>
    <mergeCell ref="B713:B715"/>
    <mergeCell ref="A713:A715"/>
    <mergeCell ref="B716:B717"/>
    <mergeCell ref="A716:A717"/>
    <mergeCell ref="A507:A510"/>
    <mergeCell ref="B507:B510"/>
    <mergeCell ref="A511:A513"/>
    <mergeCell ref="B511:B513"/>
    <mergeCell ref="A514:A515"/>
    <mergeCell ref="B514:B515"/>
    <mergeCell ref="A516:C516"/>
    <mergeCell ref="B651:B652"/>
    <mergeCell ref="A651:A652"/>
    <mergeCell ref="A517:A518"/>
    <mergeCell ref="B517:B518"/>
    <mergeCell ref="A519:A526"/>
    <mergeCell ref="B519:B526"/>
    <mergeCell ref="A644:C644"/>
    <mergeCell ref="A646:C646"/>
    <mergeCell ref="B647:B649"/>
    <mergeCell ref="B542:B549"/>
    <mergeCell ref="A542:A549"/>
    <mergeCell ref="B642:B643"/>
    <mergeCell ref="A642:A643"/>
    <mergeCell ref="B640:B641"/>
    <mergeCell ref="A640:A641"/>
    <mergeCell ref="B636:B639"/>
    <mergeCell ref="A636:A639"/>
    <mergeCell ref="A394:A395"/>
    <mergeCell ref="B394:B395"/>
    <mergeCell ref="A367:A371"/>
    <mergeCell ref="A506:C506"/>
    <mergeCell ref="A505:C505"/>
    <mergeCell ref="A420:A424"/>
    <mergeCell ref="B420:B424"/>
    <mergeCell ref="A425:C425"/>
    <mergeCell ref="A402:C402"/>
    <mergeCell ref="A401:C401"/>
    <mergeCell ref="A390:C390"/>
    <mergeCell ref="A396:A400"/>
    <mergeCell ref="B396:B400"/>
    <mergeCell ref="A403:A415"/>
    <mergeCell ref="B403:B415"/>
    <mergeCell ref="A416:A419"/>
    <mergeCell ref="B416:B419"/>
    <mergeCell ref="B367:B371"/>
    <mergeCell ref="A372:A374"/>
    <mergeCell ref="B372:B374"/>
    <mergeCell ref="A460:A463"/>
    <mergeCell ref="B460:B463"/>
    <mergeCell ref="A464:C464"/>
    <mergeCell ref="A465:A466"/>
    <mergeCell ref="A331:A332"/>
    <mergeCell ref="B331:B332"/>
    <mergeCell ref="A333:A341"/>
    <mergeCell ref="B333:B341"/>
    <mergeCell ref="A342:A348"/>
    <mergeCell ref="B342:B348"/>
    <mergeCell ref="A381:A384"/>
    <mergeCell ref="B381:B384"/>
    <mergeCell ref="A391:A393"/>
    <mergeCell ref="B391:B393"/>
    <mergeCell ref="A385:A389"/>
    <mergeCell ref="B385:B389"/>
    <mergeCell ref="A375:A380"/>
    <mergeCell ref="B375:B380"/>
    <mergeCell ref="A349:A352"/>
    <mergeCell ref="B349:B352"/>
    <mergeCell ref="A353:A358"/>
    <mergeCell ref="B353:B358"/>
    <mergeCell ref="A359:A366"/>
    <mergeCell ref="B359:B366"/>
    <mergeCell ref="A323:A330"/>
    <mergeCell ref="B323:B330"/>
    <mergeCell ref="B282:B288"/>
    <mergeCell ref="A291:A293"/>
    <mergeCell ref="A294:A298"/>
    <mergeCell ref="B291:B293"/>
    <mergeCell ref="A270:C270"/>
    <mergeCell ref="A264:C264"/>
    <mergeCell ref="A256:C256"/>
    <mergeCell ref="B294:B298"/>
    <mergeCell ref="A299:A304"/>
    <mergeCell ref="B299:B304"/>
    <mergeCell ref="A305:A308"/>
    <mergeCell ref="B305:B308"/>
    <mergeCell ref="A309:A317"/>
    <mergeCell ref="B309:B317"/>
    <mergeCell ref="A318:A322"/>
    <mergeCell ref="B318:B322"/>
    <mergeCell ref="A45:C45"/>
    <mergeCell ref="B22:B29"/>
    <mergeCell ref="B30:B37"/>
    <mergeCell ref="A38:A43"/>
    <mergeCell ref="B38:B43"/>
    <mergeCell ref="A192:A195"/>
    <mergeCell ref="B192:B195"/>
    <mergeCell ref="A167:C167"/>
    <mergeCell ref="A156:C156"/>
    <mergeCell ref="A179:C179"/>
    <mergeCell ref="A182:C182"/>
    <mergeCell ref="A157:A166"/>
    <mergeCell ref="B157:B166"/>
    <mergeCell ref="A191:C191"/>
    <mergeCell ref="A190:C190"/>
    <mergeCell ref="A154:C154"/>
    <mergeCell ref="B105:B112"/>
    <mergeCell ref="A105:A112"/>
    <mergeCell ref="A125:C125"/>
    <mergeCell ref="B113:B124"/>
    <mergeCell ref="A113:A124"/>
    <mergeCell ref="A92:A98"/>
    <mergeCell ref="B92:B98"/>
    <mergeCell ref="A146:C146"/>
    <mergeCell ref="A2:C2"/>
    <mergeCell ref="A52:C52"/>
    <mergeCell ref="A58:A65"/>
    <mergeCell ref="B58:B65"/>
    <mergeCell ref="A57:C57"/>
    <mergeCell ref="A66:A91"/>
    <mergeCell ref="B66:B91"/>
    <mergeCell ref="A53:C53"/>
    <mergeCell ref="B54:B56"/>
    <mergeCell ref="A4:A7"/>
    <mergeCell ref="B4:B7"/>
    <mergeCell ref="A3:C3"/>
    <mergeCell ref="A15:A19"/>
    <mergeCell ref="A21:C21"/>
    <mergeCell ref="A30:A37"/>
    <mergeCell ref="A47:A51"/>
    <mergeCell ref="A22:A29"/>
    <mergeCell ref="B8:B9"/>
    <mergeCell ref="A8:A9"/>
    <mergeCell ref="B10:B13"/>
    <mergeCell ref="A10:A13"/>
    <mergeCell ref="B15:B19"/>
    <mergeCell ref="A14:C14"/>
    <mergeCell ref="B47:B51"/>
    <mergeCell ref="B99:B104"/>
    <mergeCell ref="A99:A104"/>
    <mergeCell ref="B126:B135"/>
    <mergeCell ref="B136:B145"/>
    <mergeCell ref="A249:C249"/>
    <mergeCell ref="A290:C290"/>
    <mergeCell ref="A289:C289"/>
    <mergeCell ref="A281:C281"/>
    <mergeCell ref="A280:C280"/>
    <mergeCell ref="A276:C276"/>
    <mergeCell ref="B257:B263"/>
    <mergeCell ref="A241:C241"/>
    <mergeCell ref="B250:B255"/>
    <mergeCell ref="A257:A263"/>
    <mergeCell ref="A265:A269"/>
    <mergeCell ref="B265:B269"/>
    <mergeCell ref="B271:B275"/>
    <mergeCell ref="A271:A275"/>
    <mergeCell ref="A242:C242"/>
    <mergeCell ref="B277:B279"/>
    <mergeCell ref="A277:A279"/>
    <mergeCell ref="B243:B248"/>
    <mergeCell ref="A243:A248"/>
    <mergeCell ref="A221:C221"/>
    <mergeCell ref="B217:B220"/>
    <mergeCell ref="A222:A223"/>
    <mergeCell ref="B222:B223"/>
    <mergeCell ref="A225:A230"/>
    <mergeCell ref="B225:B230"/>
    <mergeCell ref="B238:B240"/>
    <mergeCell ref="A238:A240"/>
    <mergeCell ref="A153:C153"/>
    <mergeCell ref="A207:C207"/>
    <mergeCell ref="B232:B236"/>
    <mergeCell ref="A216:C216"/>
    <mergeCell ref="A211:C211"/>
    <mergeCell ref="A237:C237"/>
    <mergeCell ref="A231:C231"/>
    <mergeCell ref="A224:C224"/>
    <mergeCell ref="A232:A236"/>
    <mergeCell ref="A197:A206"/>
    <mergeCell ref="B197:B206"/>
    <mergeCell ref="A196:C196"/>
    <mergeCell ref="B465:B466"/>
    <mergeCell ref="A501:C501"/>
    <mergeCell ref="A467:A468"/>
    <mergeCell ref="B467:B468"/>
    <mergeCell ref="A469:A471"/>
    <mergeCell ref="B469:B471"/>
    <mergeCell ref="A472:A473"/>
    <mergeCell ref="B472:B473"/>
    <mergeCell ref="A474:A475"/>
    <mergeCell ref="B474:B475"/>
    <mergeCell ref="A476:C476"/>
    <mergeCell ref="A477:A484"/>
    <mergeCell ref="B477:B484"/>
    <mergeCell ref="A485:C485"/>
    <mergeCell ref="A486:A494"/>
    <mergeCell ref="B486:B494"/>
    <mergeCell ref="A495:C495"/>
    <mergeCell ref="A496:A500"/>
    <mergeCell ref="B496:B500"/>
    <mergeCell ref="A449:C449"/>
    <mergeCell ref="A450:A453"/>
    <mergeCell ref="B450:B453"/>
    <mergeCell ref="A454:A459"/>
    <mergeCell ref="B454:B459"/>
    <mergeCell ref="B433:B434"/>
    <mergeCell ref="A435:C435"/>
    <mergeCell ref="A436:A448"/>
    <mergeCell ref="B436:B448"/>
    <mergeCell ref="A502:A504"/>
    <mergeCell ref="B502:B504"/>
    <mergeCell ref="A54:A56"/>
    <mergeCell ref="A126:A135"/>
    <mergeCell ref="A136:A145"/>
    <mergeCell ref="A147:A152"/>
    <mergeCell ref="B147:B152"/>
    <mergeCell ref="A168:A178"/>
    <mergeCell ref="B168:B178"/>
    <mergeCell ref="A180:A181"/>
    <mergeCell ref="B180:B181"/>
    <mergeCell ref="A183:A189"/>
    <mergeCell ref="B183:B189"/>
    <mergeCell ref="A208:A210"/>
    <mergeCell ref="B208:B210"/>
    <mergeCell ref="A212:A215"/>
    <mergeCell ref="B212:B215"/>
    <mergeCell ref="A217:A220"/>
    <mergeCell ref="A426:C426"/>
    <mergeCell ref="A427:A431"/>
    <mergeCell ref="B427:B431"/>
    <mergeCell ref="A432:C432"/>
    <mergeCell ref="A433:A434"/>
    <mergeCell ref="A250:A255"/>
  </mergeCells>
  <phoneticPr fontId="3" type="noConversion"/>
  <hyperlinks>
    <hyperlink ref="D3" location="'Module 1'!A15" display="Back to M1"/>
    <hyperlink ref="D14" location="'Module 1'!A19" display="Back to M1"/>
    <hyperlink ref="D21" location="'Module 1'!A22" display="Back to M1"/>
    <hyperlink ref="D45" location="'Module 1'!A27" display="Back to M1"/>
    <hyperlink ref="D53" location="'Module 2'!A15" display="Back to M2"/>
    <hyperlink ref="D57" location="'Module 2'!A17" display="Back to M2"/>
    <hyperlink ref="D146" location="'Module 2'!A27" display="Back to M2"/>
    <hyperlink ref="D125" location="'Module 2'!A24" display="Back to M2"/>
    <hyperlink ref="D154" location="'Module 3'!A16" display="Back to M3"/>
    <hyperlink ref="D156" location="'Module 3'!A18" display="Back to M3"/>
    <hyperlink ref="D167" location="'Module 3'!A20" display="Back to M3"/>
    <hyperlink ref="D179" location="'Module 3'!A22" display="Back to M3"/>
    <hyperlink ref="D182" location="'Module 3'!A24" display="Back to M3"/>
    <hyperlink ref="D191" location="'Module 4'!A20" display="Back to M4"/>
    <hyperlink ref="D196" location="'Module 4'!A22" display="Back to M4"/>
    <hyperlink ref="D207" location="'Module 4'!A24" display="Back to M4"/>
    <hyperlink ref="D211" location="'Module 4'!A26" display="Back to M4"/>
    <hyperlink ref="D216" location="'Module 4'!A28" display="Back to M4"/>
    <hyperlink ref="D221" location="'Module 4'!A30" display="Back to M4"/>
    <hyperlink ref="D224" location="'Module 4'!A32" display="Back to M4"/>
    <hyperlink ref="D231" location="'Module 4'!A34" display="Back to M4"/>
    <hyperlink ref="D237" location="'Module 4'!A36" display="Back to M4"/>
    <hyperlink ref="D242" location="'Module 5'!A17" display="Back to M5"/>
    <hyperlink ref="D249" location="'Module 5'!A19" display="Back to M5"/>
    <hyperlink ref="D256" location="'Module 5'!A21" display="Back to M5"/>
    <hyperlink ref="D264" location="'Module 5'!A23" display="Back to M5"/>
    <hyperlink ref="D270" location="'Module 5'!A25" display="Back to M5"/>
    <hyperlink ref="D276" location="'Module 5'!A27" display="Back to M5"/>
    <hyperlink ref="D281" location="'Module 6'!A15" display="Back to M6"/>
    <hyperlink ref="D289" location="'Module 6'!A17" display="Back to M6"/>
    <hyperlink ref="D390" location="'Module 6'!A37" display="Back to M6"/>
    <hyperlink ref="D401" location="'Module 6'!A41" display="Back to M6"/>
    <hyperlink ref="D312" location="'Module 6'!A23" display="Back to M6"/>
    <hyperlink ref="D331" location="'Module 6'!A26" display="Back to M6"/>
    <hyperlink ref="D363" location="'Module 6'!A31" display="Back to M6"/>
    <hyperlink ref="D426" location="'Module 7'!A20" display="Back to M7"/>
    <hyperlink ref="D432" location="'Module 7'!A22" display="Back to M7"/>
    <hyperlink ref="D435" location="'Module 7'!A24" display="Back to M7"/>
    <hyperlink ref="D449" location="'Module 7'!A26" display="Back to M7"/>
    <hyperlink ref="D464" location="'Module 7'!A30" display="Back to M7"/>
    <hyperlink ref="D476" location="'Module 7'!A36" display="Back to M7"/>
    <hyperlink ref="D485" location="'Module 7'!A38" display="Back to M7"/>
    <hyperlink ref="D495" location="'Module 7'!A40" display="Back to M7"/>
    <hyperlink ref="D501" location="'Module 7'!A42" display="Back to M7"/>
    <hyperlink ref="D506" location="'Module 8'!A16" display="Back to M8"/>
    <hyperlink ref="D516" location="'Module 8'!A20" display="Back to M8"/>
    <hyperlink ref="D645" location="'Module 9'!A14" display="Back to M9"/>
    <hyperlink ref="D677" location="'Module 9'!A31" display="Back to M9"/>
    <hyperlink ref="D708" location="'Module 9'!A46" display="Back to M9"/>
    <hyperlink ref="D737" location="'Module 9'!A60" display="Back to M9"/>
    <hyperlink ref="D775" location="'Module 9'!A81" display="Back to M9"/>
    <hyperlink ref="D99" location="'Module 2'!A21" display="Back to M2"/>
    <hyperlink ref="D783" location="'Module 10'!A20" display="Back to M10"/>
    <hyperlink ref="D836" location="'Module 10'!A32" display="Back to M10"/>
    <hyperlink ref="D838" location="'Module 10'!A34" display="Back to M10"/>
    <hyperlink ref="D847" location="'Module 10'!A36" display="Back to M10"/>
    <hyperlink ref="D854" location="'Module 10'!A38" display="Back to M10"/>
    <hyperlink ref="D863" location="'Module 10'!A40" display="Back to M10"/>
    <hyperlink ref="D866" location="'Module 10'!A42" display="Back to M10"/>
    <hyperlink ref="D869" location="'Module 10'!A44" display="Back to M10"/>
    <hyperlink ref="D873" location="'Module 10'!A46" display="Back to M10"/>
    <hyperlink ref="D809" location="'Module 10'!A27" display="Back to M10"/>
    <hyperlink ref="D527" location="'Module 8'!A23" display="Back to M8"/>
    <hyperlink ref="D592" location="'Module 8'!A34" display="Back to M8"/>
    <hyperlink ref="D635" location="'Module 8'!A39" display="Back to M8"/>
    <hyperlink ref="D81" location="'Module 2'!A19" display="Back to M2"/>
    <hyperlink ref="D545" location="'Module 8'!A27" display="Back to M8"/>
    <hyperlink ref="D572" location="'Module 8'!A30" display="Back to M8"/>
    <hyperlink ref="D617" location="'Module 8'!A37" display="Back to M8"/>
    <hyperlink ref="D687" location="'Module 9'!A36" display="Back to M9"/>
    <hyperlink ref="D733" location="'Module 9'!A58" display="Back to M9"/>
    <hyperlink ref="D751" location="'Module 9'!A70" display="Back to M9"/>
    <hyperlink ref="D794" location="'Module 10'!A23" display="Back to M10"/>
    <hyperlink ref="D802" location="'Module 10'!A25" display="Back to M10"/>
    <hyperlink ref="D823" location="'Module 10'!A29" display="Back to M10"/>
  </hyperlinks>
  <pageMargins left="0.47244094488188981" right="0.47244094488188981" top="1.2598425196850394" bottom="0.39370078740157483" header="0.31496062992125984" footer="0.19685039370078741"/>
  <pageSetup paperSize="9" fitToHeight="0" orientation="landscape" r:id="rId1"/>
  <headerFooter>
    <oddHeader>&amp;L&amp;G&amp;R&amp;G</oddHeader>
    <oddFooter>&amp;R&amp;"Arial,標準"&amp;9Page &amp;P of &amp;N</oddFooter>
  </headerFooter>
  <rowBreaks count="45" manualBreakCount="45">
    <brk id="20" max="2" man="1"/>
    <brk id="43" max="2" man="1"/>
    <brk id="51" max="2" man="1"/>
    <brk id="65" max="2" man="1"/>
    <brk id="91" max="2" man="1"/>
    <brk id="112" max="2" man="1"/>
    <brk id="135" max="2" man="1"/>
    <brk id="155" max="2" man="1"/>
    <brk id="166" max="2" man="1"/>
    <brk id="178" max="2" man="1"/>
    <brk id="181" max="2" man="1"/>
    <brk id="189" max="2" man="1"/>
    <brk id="206" max="2" man="1"/>
    <brk id="230" max="2" man="1"/>
    <brk id="248" max="2" man="1"/>
    <brk id="255" max="2" man="1"/>
    <brk id="269" max="2" man="1"/>
    <brk id="279" max="2" man="1"/>
    <brk id="298" max="2" man="1"/>
    <brk id="322" max="2" man="1"/>
    <brk id="341" max="2" man="1"/>
    <brk id="366" max="2" man="1"/>
    <brk id="389" max="2" man="1"/>
    <brk id="400" max="2" man="1"/>
    <brk id="424" max="2" man="1"/>
    <brk id="453" max="2" man="1"/>
    <brk id="475" max="2" man="1"/>
    <brk id="494" max="2" man="1"/>
    <brk id="515" max="2" man="1"/>
    <brk id="541" max="2" man="1"/>
    <brk id="569" max="2" man="1"/>
    <brk id="591" max="2" man="1"/>
    <brk id="610" max="2" man="1"/>
    <brk id="634" max="2" man="1"/>
    <brk id="662" max="2" man="1"/>
    <brk id="693" max="2" man="1"/>
    <brk id="724" max="2" man="1"/>
    <brk id="750" max="2" man="1"/>
    <brk id="774" max="2" man="1"/>
    <brk id="793" max="2" man="1"/>
    <brk id="808" max="2" man="1"/>
    <brk id="822" max="2" man="1"/>
    <brk id="837" max="2" man="1"/>
    <brk id="853" max="2" man="1"/>
    <brk id="872" max="2"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A18" workbookViewId="0">
      <selection activeCell="B23" sqref="B23"/>
    </sheetView>
  </sheetViews>
  <sheetFormatPr defaultColWidth="9" defaultRowHeight="14.25" outlineLevelRow="1"/>
  <cols>
    <col min="1" max="1" width="45.125" style="180" bestFit="1" customWidth="1"/>
    <col min="2" max="2" width="34.5" style="180" customWidth="1"/>
    <col min="3" max="3" width="31.125" style="180" customWidth="1"/>
    <col min="4" max="4" width="25.875" style="180" customWidth="1"/>
    <col min="5" max="5" width="19.875" style="180" customWidth="1"/>
    <col min="6" max="6" width="16.25" style="180" customWidth="1"/>
    <col min="7" max="7" width="13.5" style="180" customWidth="1"/>
    <col min="8" max="9" width="9" style="180" customWidth="1"/>
    <col min="10" max="16384" width="9" style="180"/>
  </cols>
  <sheetData>
    <row r="1" spans="1:12" ht="30" hidden="1" outlineLevel="1">
      <c r="A1" s="179" t="s">
        <v>1313</v>
      </c>
      <c r="B1" s="141" t="s">
        <v>1380</v>
      </c>
      <c r="E1" s="181" t="s">
        <v>1381</v>
      </c>
      <c r="G1" s="142"/>
      <c r="H1" s="180" t="s">
        <v>1314</v>
      </c>
      <c r="K1" s="182"/>
    </row>
    <row r="2" spans="1:12" ht="15" hidden="1" outlineLevel="1">
      <c r="A2" s="143"/>
      <c r="B2" s="143"/>
      <c r="C2" s="143"/>
      <c r="E2" s="183"/>
      <c r="G2" s="142"/>
      <c r="H2" s="180" t="s">
        <v>1273</v>
      </c>
    </row>
    <row r="3" spans="1:12" ht="15" hidden="1" outlineLevel="1">
      <c r="A3" s="184"/>
      <c r="B3" s="184"/>
      <c r="D3" s="184"/>
      <c r="F3" s="184"/>
      <c r="G3" s="185"/>
      <c r="H3" s="180" t="s">
        <v>1317</v>
      </c>
      <c r="K3" s="184"/>
      <c r="L3" s="184"/>
    </row>
    <row r="4" spans="1:12" ht="15" hidden="1" outlineLevel="1">
      <c r="A4" s="184"/>
      <c r="B4" s="184"/>
      <c r="C4" s="144"/>
      <c r="G4" s="142"/>
      <c r="H4" s="180" t="s">
        <v>1318</v>
      </c>
    </row>
    <row r="5" spans="1:12" ht="15" hidden="1" outlineLevel="1">
      <c r="A5" s="184"/>
      <c r="B5" s="184"/>
      <c r="C5" s="144"/>
      <c r="G5" s="142"/>
    </row>
    <row r="6" spans="1:12" ht="15" hidden="1" outlineLevel="1">
      <c r="A6" s="184" t="s">
        <v>1336</v>
      </c>
      <c r="B6" s="184" t="s">
        <v>1374</v>
      </c>
      <c r="C6" s="184" t="s">
        <v>1379</v>
      </c>
      <c r="D6" s="184" t="s">
        <v>1376</v>
      </c>
      <c r="E6" s="186" t="s">
        <v>1315</v>
      </c>
      <c r="F6" s="184" t="s">
        <v>1316</v>
      </c>
    </row>
    <row r="7" spans="1:12" ht="15" hidden="1" outlineLevel="1">
      <c r="A7" s="232" t="s">
        <v>1319</v>
      </c>
      <c r="B7" s="180" t="s">
        <v>1320</v>
      </c>
      <c r="C7" s="309">
        <f>'Module 1'!$A$16</f>
        <v>0</v>
      </c>
      <c r="D7" s="233"/>
      <c r="E7" s="145" t="str">
        <f>'Module 1'!F3</f>
        <v>0%</v>
      </c>
      <c r="H7" s="180" t="s">
        <v>1321</v>
      </c>
    </row>
    <row r="8" spans="1:12" ht="15" hidden="1" outlineLevel="1">
      <c r="A8" s="232" t="s">
        <v>1322</v>
      </c>
      <c r="B8" s="180" t="s">
        <v>1320</v>
      </c>
      <c r="C8" s="309">
        <f>'Module 1'!$A$16</f>
        <v>0</v>
      </c>
      <c r="D8" s="233"/>
      <c r="E8" s="145" t="str">
        <f>'Module 2'!F3</f>
        <v>0%</v>
      </c>
      <c r="H8" s="180" t="s">
        <v>1323</v>
      </c>
    </row>
    <row r="9" spans="1:12" ht="15" hidden="1" outlineLevel="1">
      <c r="A9" s="232" t="s">
        <v>1324</v>
      </c>
      <c r="B9" s="180" t="s">
        <v>1320</v>
      </c>
      <c r="C9" s="309">
        <f>'Module 1'!$A$16</f>
        <v>0</v>
      </c>
      <c r="D9" s="233"/>
      <c r="E9" s="145" t="str">
        <f>'Module 3'!F3</f>
        <v>0%</v>
      </c>
      <c r="H9" s="180" t="s">
        <v>1320</v>
      </c>
    </row>
    <row r="10" spans="1:12" ht="15" hidden="1" outlineLevel="1">
      <c r="A10" s="232" t="s">
        <v>1325</v>
      </c>
      <c r="B10" s="180" t="s">
        <v>1320</v>
      </c>
      <c r="C10" s="309">
        <f>'Module 1'!$A$16</f>
        <v>0</v>
      </c>
      <c r="D10" s="233"/>
      <c r="E10" s="145">
        <f>'Module 4'!F3</f>
        <v>0</v>
      </c>
      <c r="H10" s="180" t="s">
        <v>1375</v>
      </c>
    </row>
    <row r="11" spans="1:12" ht="15" hidden="1" outlineLevel="1">
      <c r="A11" s="232" t="s">
        <v>1326</v>
      </c>
      <c r="B11" s="180" t="s">
        <v>1320</v>
      </c>
      <c r="C11" s="309" t="str">
        <f>IF(AND('Module 5'!D18="Yes",'Module 5'!E18="Yes"),"Yes","No")</f>
        <v>No</v>
      </c>
      <c r="D11" s="233"/>
      <c r="E11" s="145">
        <f>'Module 5'!E3</f>
        <v>0</v>
      </c>
    </row>
    <row r="12" spans="1:12" ht="15" hidden="1" outlineLevel="1">
      <c r="A12" s="232" t="s">
        <v>1327</v>
      </c>
      <c r="B12" s="180" t="s">
        <v>1320</v>
      </c>
      <c r="C12" s="309" t="str">
        <f>IF(AND('Module 6'!D16="Yes",'Module 6'!E16="Yes"),"Yes","No")</f>
        <v>No</v>
      </c>
      <c r="D12" s="233"/>
      <c r="E12" s="145">
        <f>'Module 6'!F3</f>
        <v>0</v>
      </c>
    </row>
    <row r="13" spans="1:12" ht="15" hidden="1" outlineLevel="1">
      <c r="A13" s="232" t="s">
        <v>1328</v>
      </c>
      <c r="B13" s="180" t="s">
        <v>1320</v>
      </c>
      <c r="C13" s="309">
        <f>'Module 7'!A20</f>
        <v>0</v>
      </c>
      <c r="D13" s="233"/>
      <c r="E13" s="146">
        <f>'Module 7'!F3</f>
        <v>0</v>
      </c>
    </row>
    <row r="14" spans="1:12" ht="15" hidden="1" outlineLevel="1">
      <c r="A14" s="232" t="s">
        <v>1329</v>
      </c>
      <c r="B14" s="180" t="s">
        <v>1320</v>
      </c>
      <c r="C14" s="309">
        <f>'Module 8'!A17</f>
        <v>0</v>
      </c>
      <c r="D14" s="233"/>
      <c r="E14" s="146">
        <f>'Module 8'!F3</f>
        <v>0</v>
      </c>
    </row>
    <row r="15" spans="1:12" ht="15" hidden="1" outlineLevel="1">
      <c r="A15" s="232" t="s">
        <v>1330</v>
      </c>
      <c r="B15" s="180" t="s">
        <v>1320</v>
      </c>
      <c r="C15" s="309" t="str">
        <f>IF(AND('Module 9'!A18&lt;&gt;"",'Module 9'!D3="Y"),"Yes","No")</f>
        <v>No</v>
      </c>
      <c r="D15" s="233"/>
      <c r="E15" s="146">
        <f>'Module 9'!F3</f>
        <v>0</v>
      </c>
    </row>
    <row r="16" spans="1:12" ht="15" hidden="1" outlineLevel="1">
      <c r="A16" s="232" t="s">
        <v>1331</v>
      </c>
      <c r="B16" s="180" t="s">
        <v>1320</v>
      </c>
      <c r="C16" s="309">
        <f>'Module 10'!A24</f>
        <v>0</v>
      </c>
      <c r="D16" s="233"/>
      <c r="E16" s="146">
        <f>'Module 10'!F3</f>
        <v>0</v>
      </c>
    </row>
    <row r="17" hidden="1" outlineLevel="1"/>
    <row r="18" collapsed="1"/>
  </sheetData>
  <sheetProtection algorithmName="SHA-512" hashValue="a85JPUL6+wjRcCkonJqje0TUGXJwdd9ta72cjXMXirdWrzAIvFSmVPqAcSL6DlOVMkk+l0vRCKPpm5kGGvjQsA==" saltValue="gIt0XrnmMDuIZ579hYxXoQ==" spinCount="100000" sheet="1" objects="1" scenarios="1"/>
  <phoneticPr fontId="3" type="noConversion"/>
  <dataValidations count="8">
    <dataValidation type="list" allowBlank="1" showInputMessage="1" showErrorMessage="1" sqref="D7:D10">
      <formula1>"Yes (Business degree), Yes (Pre-requisites met), No"</formula1>
    </dataValidation>
    <dataValidation type="list" allowBlank="1" showInputMessage="1" showErrorMessage="1" sqref="D11">
      <formula1>"Yes (MIS + Sys. Develop), Yes (Sub. Coverage), No"</formula1>
    </dataValidation>
    <dataValidation type="list" allowBlank="1" showInputMessage="1" showErrorMessage="1" sqref="D12">
      <formula1>"Yes (AFA + Consol), Yes (Sub. Coverage), No (No Consol.), No (Insuff. Coverage)"</formula1>
    </dataValidation>
    <dataValidation type="list" allowBlank="1" showInputMessage="1" showErrorMessage="1" sqref="D13">
      <formula1>"Yes (FM), Yes (Sub. Coverage), No (Insuff. Coverage)"</formula1>
    </dataValidation>
    <dataValidation type="list" allowBlank="1" showInputMessage="1" showErrorMessage="1" sqref="D14">
      <formula1>"Yes (Auditing), Yes (Sub. Coverage), No (No Auditor's report), No (Insuff. Coverage)"</formula1>
    </dataValidation>
    <dataValidation type="list" allowBlank="1" showInputMessage="1" showErrorMessage="1" sqref="D15">
      <formula1>"Yes (Ind. Tax + Corp. Tax), No"</formula1>
    </dataValidation>
    <dataValidation type="list" allowBlank="1" showInputMessage="1" showErrorMessage="1" sqref="D16">
      <formula1>"Yes (Sub. Coverage), No (No Com Law), No (Insuff. Coverage)"</formula1>
    </dataValidation>
    <dataValidation type="list" allowBlank="1" showInputMessage="1" showErrorMessage="1" sqref="B7:B16">
      <formula1>$H$9:$H$10</formula1>
    </dataValidation>
  </dataValidations>
  <hyperlinks>
    <hyperlink ref="A7" location="'Module 1'!A1" display="M1"/>
    <hyperlink ref="A8" location="'Module 2'!A1" display="M2"/>
    <hyperlink ref="A9" location="'Module 3'!A1" display="M3"/>
    <hyperlink ref="A10" location="'Module 4'!A1" display="M4"/>
    <hyperlink ref="A11" location="'Module 5'!A1" display="M5"/>
    <hyperlink ref="A12" location="'Module 6'!A1" display="M6"/>
    <hyperlink ref="A13" location="'Module 7'!A1" display="M7"/>
    <hyperlink ref="A14" location="'Module 8'!A1" display="M8"/>
    <hyperlink ref="A15" location="'Module 9'!A1" display="M9"/>
    <hyperlink ref="A16" location="'Module 10'!A1" display="M10"/>
  </hyperlink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3" operator="containsText" id="{B5E3BB7C-6F8E-447F-A014-65A7A50C20CF}">
            <xm:f>NOT(ISERROR(SEARCH($H$8,B7)))</xm:f>
            <xm:f>$H$8</xm:f>
            <x14:dxf>
              <font>
                <color rgb="FFFF0000"/>
              </font>
            </x14:dxf>
          </x14:cfRule>
          <x14:cfRule type="containsText" priority="4" operator="containsText" id="{980B055B-AA8B-4CB9-9787-8648478F6FDA}">
            <xm:f>NOT(ISERROR(SEARCH($H$7,B7)))</xm:f>
            <xm:f>$H$7</xm:f>
            <x14:dxf>
              <font>
                <color rgb="FF00B050"/>
              </font>
            </x14:dxf>
          </x14:cfRule>
          <xm:sqref>B7:B16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91"/>
  <sheetViews>
    <sheetView workbookViewId="0">
      <selection sqref="A1:B1"/>
    </sheetView>
  </sheetViews>
  <sheetFormatPr defaultColWidth="9" defaultRowHeight="14.25"/>
  <cols>
    <col min="1" max="1" width="74.125" style="205" customWidth="1"/>
    <col min="2" max="2" width="70.375" style="187" customWidth="1"/>
    <col min="3" max="16384" width="9" style="187"/>
  </cols>
  <sheetData>
    <row r="1" spans="1:10" ht="50.1" customHeight="1" thickBot="1">
      <c r="A1" s="321" t="s">
        <v>1247</v>
      </c>
      <c r="B1" s="321"/>
    </row>
    <row r="2" spans="1:10" ht="24" thickBot="1">
      <c r="A2" s="188" t="s">
        <v>1233</v>
      </c>
      <c r="B2" s="189" t="s">
        <v>1254</v>
      </c>
    </row>
    <row r="3" spans="1:10" ht="18">
      <c r="A3" s="190"/>
      <c r="B3" s="191"/>
    </row>
    <row r="4" spans="1:10" s="192" customFormat="1" ht="15.75">
      <c r="A4" s="322" t="s">
        <v>0</v>
      </c>
      <c r="B4" s="322"/>
      <c r="D4" s="193" t="s">
        <v>1255</v>
      </c>
    </row>
    <row r="5" spans="1:10" s="194" customFormat="1">
      <c r="A5" s="323" t="s">
        <v>1234</v>
      </c>
      <c r="B5" s="323"/>
      <c r="D5" s="319" t="s">
        <v>1256</v>
      </c>
      <c r="E5" s="319"/>
      <c r="F5" s="319"/>
      <c r="G5" s="319"/>
      <c r="H5" s="319"/>
      <c r="I5" s="319"/>
      <c r="J5" s="319"/>
    </row>
    <row r="6" spans="1:10" s="194" customFormat="1">
      <c r="A6" s="195"/>
      <c r="B6" s="195"/>
      <c r="D6" s="319" t="s">
        <v>1257</v>
      </c>
      <c r="E6" s="319"/>
      <c r="F6" s="319"/>
      <c r="G6" s="319"/>
      <c r="H6" s="319"/>
      <c r="I6" s="319"/>
      <c r="J6" s="319"/>
    </row>
    <row r="7" spans="1:10" s="194" customFormat="1" ht="15.75">
      <c r="A7" s="324" t="s">
        <v>20</v>
      </c>
      <c r="B7" s="324"/>
      <c r="D7" s="319"/>
      <c r="E7" s="319"/>
      <c r="F7" s="319"/>
      <c r="G7" s="319"/>
      <c r="H7" s="319"/>
      <c r="I7" s="319"/>
      <c r="J7" s="319"/>
    </row>
    <row r="8" spans="1:10" s="194" customFormat="1">
      <c r="A8" s="317" t="s">
        <v>1258</v>
      </c>
      <c r="B8" s="317"/>
      <c r="D8" s="319" t="s">
        <v>1259</v>
      </c>
      <c r="E8" s="319"/>
      <c r="F8" s="319"/>
      <c r="G8" s="319"/>
      <c r="H8" s="319"/>
      <c r="I8" s="319"/>
      <c r="J8" s="319"/>
    </row>
    <row r="9" spans="1:10" s="194" customFormat="1">
      <c r="A9" s="317" t="s">
        <v>1260</v>
      </c>
      <c r="B9" s="317"/>
    </row>
    <row r="10" spans="1:10" s="194" customFormat="1">
      <c r="A10" s="317" t="s">
        <v>1261</v>
      </c>
      <c r="B10" s="317"/>
    </row>
    <row r="11" spans="1:10" s="194" customFormat="1">
      <c r="A11" s="317" t="s">
        <v>1262</v>
      </c>
      <c r="B11" s="317"/>
      <c r="D11" s="320" t="s">
        <v>1263</v>
      </c>
      <c r="E11" s="320"/>
      <c r="F11" s="320"/>
      <c r="G11" s="320"/>
      <c r="H11" s="320"/>
      <c r="I11" s="320"/>
      <c r="J11" s="320"/>
    </row>
    <row r="12" spans="1:10" s="194" customFormat="1">
      <c r="A12" s="317" t="s">
        <v>1264</v>
      </c>
      <c r="B12" s="317"/>
      <c r="D12" s="320"/>
      <c r="E12" s="320"/>
      <c r="F12" s="320"/>
      <c r="G12" s="320"/>
      <c r="H12" s="320"/>
      <c r="I12" s="320"/>
      <c r="J12" s="320"/>
    </row>
    <row r="13" spans="1:10" s="194" customFormat="1">
      <c r="A13" s="317" t="s">
        <v>1265</v>
      </c>
      <c r="B13" s="317"/>
    </row>
    <row r="14" spans="1:10" s="194" customFormat="1">
      <c r="A14" s="317" t="s">
        <v>1266</v>
      </c>
      <c r="B14" s="317"/>
    </row>
    <row r="15" spans="1:10" s="194" customFormat="1">
      <c r="A15" s="317" t="s">
        <v>1267</v>
      </c>
      <c r="B15" s="317"/>
    </row>
    <row r="16" spans="1:10" s="194" customFormat="1">
      <c r="A16" s="317" t="s">
        <v>1268</v>
      </c>
      <c r="B16" s="317"/>
    </row>
    <row r="17" spans="1:10" s="194" customFormat="1">
      <c r="A17" s="195"/>
      <c r="B17" s="195"/>
    </row>
    <row r="18" spans="1:10" ht="15.75">
      <c r="A18" s="196" t="s">
        <v>1269</v>
      </c>
      <c r="B18" s="97"/>
    </row>
    <row r="19" spans="1:10" ht="40.5">
      <c r="A19" s="197" t="s">
        <v>5</v>
      </c>
      <c r="B19" s="198" t="s">
        <v>1216</v>
      </c>
    </row>
    <row r="20" spans="1:10" ht="15">
      <c r="A20" s="199" t="s">
        <v>1258</v>
      </c>
      <c r="B20" s="104" t="s">
        <v>1270</v>
      </c>
    </row>
    <row r="21" spans="1:10" ht="15">
      <c r="A21" s="200" t="s">
        <v>1271</v>
      </c>
      <c r="B21" s="112" t="s">
        <v>1273</v>
      </c>
    </row>
    <row r="22" spans="1:10" ht="15">
      <c r="A22" s="201" t="s">
        <v>1260</v>
      </c>
      <c r="B22" s="104" t="s">
        <v>1270</v>
      </c>
    </row>
    <row r="23" spans="1:10" ht="28.5">
      <c r="A23" s="202" t="s">
        <v>1235</v>
      </c>
      <c r="B23" s="127" t="s">
        <v>1311</v>
      </c>
      <c r="C23" s="318" t="s">
        <v>1312</v>
      </c>
      <c r="D23" s="319"/>
      <c r="E23" s="319"/>
      <c r="F23" s="319"/>
      <c r="G23" s="319"/>
      <c r="H23" s="319"/>
      <c r="I23" s="319"/>
      <c r="J23" s="319"/>
    </row>
    <row r="24" spans="1:10" ht="15">
      <c r="A24" s="201" t="s">
        <v>1261</v>
      </c>
      <c r="B24" s="104" t="s">
        <v>1270</v>
      </c>
    </row>
    <row r="25" spans="1:10" ht="28.5">
      <c r="A25" s="202" t="s">
        <v>1236</v>
      </c>
      <c r="B25" s="112" t="s">
        <v>1273</v>
      </c>
    </row>
    <row r="26" spans="1:10" ht="15">
      <c r="A26" s="201" t="s">
        <v>1262</v>
      </c>
      <c r="B26" s="104" t="s">
        <v>1270</v>
      </c>
    </row>
    <row r="27" spans="1:10" ht="15">
      <c r="A27" s="202" t="s">
        <v>1275</v>
      </c>
      <c r="B27" s="112" t="s">
        <v>1273</v>
      </c>
    </row>
    <row r="28" spans="1:10" ht="15">
      <c r="A28" s="202" t="s">
        <v>1277</v>
      </c>
      <c r="B28" s="127" t="s">
        <v>1309</v>
      </c>
    </row>
    <row r="29" spans="1:10" ht="15">
      <c r="A29" s="202" t="s">
        <v>1279</v>
      </c>
      <c r="B29" s="112" t="s">
        <v>1273</v>
      </c>
    </row>
    <row r="30" spans="1:10" ht="15">
      <c r="A30" s="201" t="s">
        <v>1280</v>
      </c>
      <c r="B30" s="104" t="s">
        <v>1270</v>
      </c>
    </row>
    <row r="31" spans="1:10" ht="15">
      <c r="A31" s="203" t="s">
        <v>97</v>
      </c>
      <c r="B31" s="139" t="s">
        <v>1273</v>
      </c>
    </row>
    <row r="32" spans="1:10" ht="15">
      <c r="A32" s="203" t="s">
        <v>98</v>
      </c>
      <c r="B32" s="108" t="s">
        <v>1273</v>
      </c>
    </row>
    <row r="33" spans="1:11" ht="15">
      <c r="A33" s="203" t="s">
        <v>99</v>
      </c>
      <c r="B33" s="108" t="s">
        <v>1273</v>
      </c>
    </row>
    <row r="34" spans="1:11" ht="15">
      <c r="A34" s="203" t="s">
        <v>1282</v>
      </c>
      <c r="B34" s="108" t="s">
        <v>1273</v>
      </c>
    </row>
    <row r="35" spans="1:11" ht="15">
      <c r="A35" s="203" t="s">
        <v>100</v>
      </c>
      <c r="B35" s="140" t="s">
        <v>1273</v>
      </c>
    </row>
    <row r="36" spans="1:11" ht="15">
      <c r="A36" s="201" t="s">
        <v>1265</v>
      </c>
      <c r="B36" s="104" t="s">
        <v>1270</v>
      </c>
    </row>
    <row r="37" spans="1:11" ht="28.5">
      <c r="A37" s="202" t="s">
        <v>1238</v>
      </c>
      <c r="B37" s="112" t="s">
        <v>1273</v>
      </c>
    </row>
    <row r="38" spans="1:11" ht="15">
      <c r="A38" s="201" t="s">
        <v>1266</v>
      </c>
      <c r="B38" s="104" t="s">
        <v>1270</v>
      </c>
    </row>
    <row r="39" spans="1:11" ht="15">
      <c r="A39" s="202" t="s">
        <v>690</v>
      </c>
      <c r="B39" s="127" t="s">
        <v>1310</v>
      </c>
    </row>
    <row r="40" spans="1:11" ht="15">
      <c r="A40" s="201" t="s">
        <v>1267</v>
      </c>
      <c r="B40" s="104" t="s">
        <v>1270</v>
      </c>
    </row>
    <row r="41" spans="1:11" ht="28.5">
      <c r="A41" s="204" t="s">
        <v>1237</v>
      </c>
      <c r="B41" s="127" t="s">
        <v>1309</v>
      </c>
    </row>
    <row r="42" spans="1:11" ht="15">
      <c r="A42" s="201" t="s">
        <v>1285</v>
      </c>
      <c r="B42" s="104" t="s">
        <v>1270</v>
      </c>
    </row>
    <row r="43" spans="1:11" ht="28.5">
      <c r="A43" s="204" t="s">
        <v>1239</v>
      </c>
      <c r="B43" s="113" t="s">
        <v>1273</v>
      </c>
    </row>
    <row r="45" spans="1:11" s="106" customFormat="1" ht="18">
      <c r="A45" s="210" t="s">
        <v>1366</v>
      </c>
      <c r="B45" s="212"/>
      <c r="C45" s="223"/>
      <c r="D45" s="187"/>
      <c r="E45" s="187"/>
      <c r="F45" s="187"/>
      <c r="G45" s="187"/>
      <c r="H45" s="187"/>
      <c r="I45" s="187"/>
      <c r="J45" s="187"/>
      <c r="K45" s="187"/>
    </row>
    <row r="46" spans="1:11" s="106" customFormat="1" ht="18">
      <c r="A46" s="213" t="s">
        <v>1367</v>
      </c>
      <c r="B46" s="214"/>
      <c r="C46" s="224"/>
      <c r="D46" s="187"/>
      <c r="E46" s="187"/>
      <c r="F46" s="187"/>
      <c r="G46" s="187"/>
      <c r="H46" s="187"/>
      <c r="I46" s="187"/>
      <c r="J46" s="187"/>
      <c r="K46" s="187"/>
    </row>
    <row r="47" spans="1:11" s="106" customFormat="1" ht="15">
      <c r="A47" s="216"/>
      <c r="B47" s="153"/>
      <c r="C47" s="217"/>
      <c r="D47" s="187"/>
      <c r="E47" s="187"/>
      <c r="F47" s="187"/>
      <c r="G47" s="187"/>
      <c r="H47" s="187"/>
      <c r="I47" s="187"/>
      <c r="J47" s="187"/>
      <c r="K47" s="187"/>
    </row>
    <row r="48" spans="1:11">
      <c r="A48" s="218"/>
      <c r="B48" s="219"/>
      <c r="C48" s="217"/>
    </row>
    <row r="49" spans="1:3">
      <c r="A49" s="218"/>
      <c r="B49" s="219"/>
      <c r="C49" s="217"/>
    </row>
    <row r="50" spans="1:3">
      <c r="A50" s="218"/>
      <c r="B50" s="219"/>
      <c r="C50" s="217"/>
    </row>
    <row r="51" spans="1:3">
      <c r="A51" s="218"/>
      <c r="B51" s="219"/>
      <c r="C51" s="217"/>
    </row>
    <row r="52" spans="1:3">
      <c r="A52" s="218"/>
      <c r="B52" s="219"/>
      <c r="C52" s="217"/>
    </row>
    <row r="53" spans="1:3">
      <c r="A53" s="218"/>
      <c r="B53" s="219"/>
      <c r="C53" s="217"/>
    </row>
    <row r="54" spans="1:3">
      <c r="A54" s="218"/>
      <c r="B54" s="219"/>
      <c r="C54" s="217"/>
    </row>
    <row r="55" spans="1:3">
      <c r="A55" s="218"/>
      <c r="B55" s="219"/>
      <c r="C55" s="217"/>
    </row>
    <row r="56" spans="1:3">
      <c r="A56" s="218"/>
      <c r="B56" s="219"/>
      <c r="C56" s="217"/>
    </row>
    <row r="57" spans="1:3">
      <c r="A57" s="218"/>
      <c r="B57" s="219"/>
      <c r="C57" s="217"/>
    </row>
    <row r="58" spans="1:3">
      <c r="A58" s="218"/>
      <c r="B58" s="219"/>
      <c r="C58" s="217"/>
    </row>
    <row r="59" spans="1:3">
      <c r="A59" s="218"/>
      <c r="B59" s="219"/>
      <c r="C59" s="217"/>
    </row>
    <row r="60" spans="1:3">
      <c r="A60" s="218"/>
      <c r="B60" s="219"/>
      <c r="C60" s="217"/>
    </row>
    <row r="61" spans="1:3">
      <c r="A61" s="218"/>
      <c r="B61" s="219"/>
      <c r="C61" s="217"/>
    </row>
    <row r="62" spans="1:3">
      <c r="A62" s="218"/>
      <c r="B62" s="219"/>
      <c r="C62" s="217"/>
    </row>
    <row r="63" spans="1:3">
      <c r="A63" s="218"/>
      <c r="B63" s="219"/>
      <c r="C63" s="217"/>
    </row>
    <row r="64" spans="1:3">
      <c r="A64" s="218"/>
      <c r="B64" s="219"/>
      <c r="C64" s="217"/>
    </row>
    <row r="65" spans="1:3">
      <c r="A65" s="218"/>
      <c r="B65" s="219"/>
      <c r="C65" s="217"/>
    </row>
    <row r="66" spans="1:3">
      <c r="A66" s="218"/>
      <c r="B66" s="219"/>
      <c r="C66" s="217"/>
    </row>
    <row r="67" spans="1:3">
      <c r="A67" s="218"/>
      <c r="B67" s="219"/>
      <c r="C67" s="217"/>
    </row>
    <row r="68" spans="1:3">
      <c r="A68" s="218"/>
      <c r="B68" s="219"/>
      <c r="C68" s="217"/>
    </row>
    <row r="69" spans="1:3">
      <c r="A69" s="218"/>
      <c r="B69" s="219"/>
      <c r="C69" s="217"/>
    </row>
    <row r="70" spans="1:3">
      <c r="A70" s="218"/>
      <c r="B70" s="219"/>
      <c r="C70" s="217"/>
    </row>
    <row r="71" spans="1:3">
      <c r="A71" s="218"/>
      <c r="B71" s="219"/>
      <c r="C71" s="217"/>
    </row>
    <row r="72" spans="1:3">
      <c r="A72" s="218"/>
      <c r="B72" s="219"/>
      <c r="C72" s="217"/>
    </row>
    <row r="73" spans="1:3">
      <c r="A73" s="218"/>
      <c r="B73" s="219"/>
      <c r="C73" s="217"/>
    </row>
    <row r="74" spans="1:3">
      <c r="A74" s="218"/>
      <c r="B74" s="219"/>
      <c r="C74" s="217"/>
    </row>
    <row r="75" spans="1:3">
      <c r="A75" s="218"/>
      <c r="B75" s="219"/>
      <c r="C75" s="217"/>
    </row>
    <row r="76" spans="1:3">
      <c r="A76" s="218"/>
      <c r="B76" s="219"/>
      <c r="C76" s="217"/>
    </row>
    <row r="77" spans="1:3">
      <c r="A77" s="218"/>
      <c r="B77" s="219"/>
      <c r="C77" s="217"/>
    </row>
    <row r="78" spans="1:3">
      <c r="A78" s="218"/>
      <c r="B78" s="219"/>
      <c r="C78" s="217"/>
    </row>
    <row r="79" spans="1:3">
      <c r="A79" s="218"/>
      <c r="B79" s="219"/>
      <c r="C79" s="217"/>
    </row>
    <row r="80" spans="1:3">
      <c r="A80" s="218"/>
      <c r="B80" s="219"/>
      <c r="C80" s="217"/>
    </row>
    <row r="81" spans="1:3">
      <c r="A81" s="218"/>
      <c r="B81" s="219"/>
      <c r="C81" s="217"/>
    </row>
    <row r="82" spans="1:3">
      <c r="A82" s="218"/>
      <c r="B82" s="219"/>
      <c r="C82" s="217"/>
    </row>
    <row r="83" spans="1:3">
      <c r="A83" s="218"/>
      <c r="B83" s="219"/>
      <c r="C83" s="217"/>
    </row>
    <row r="84" spans="1:3">
      <c r="A84" s="218"/>
      <c r="B84" s="219"/>
      <c r="C84" s="217"/>
    </row>
    <row r="85" spans="1:3">
      <c r="A85" s="218"/>
      <c r="B85" s="219"/>
      <c r="C85" s="217"/>
    </row>
    <row r="86" spans="1:3">
      <c r="A86" s="218"/>
      <c r="B86" s="219"/>
      <c r="C86" s="217"/>
    </row>
    <row r="87" spans="1:3">
      <c r="A87" s="218"/>
      <c r="B87" s="219"/>
      <c r="C87" s="217"/>
    </row>
    <row r="88" spans="1:3">
      <c r="A88" s="218"/>
      <c r="B88" s="219"/>
      <c r="C88" s="217"/>
    </row>
    <row r="89" spans="1:3">
      <c r="A89" s="218"/>
      <c r="B89" s="219"/>
      <c r="C89" s="217"/>
    </row>
    <row r="90" spans="1:3">
      <c r="A90" s="218"/>
      <c r="B90" s="219"/>
      <c r="C90" s="217"/>
    </row>
    <row r="91" spans="1:3">
      <c r="A91" s="220"/>
      <c r="B91" s="221"/>
      <c r="C91" s="222"/>
    </row>
  </sheetData>
  <sheetProtection password="C595" sheet="1" objects="1" scenarios="1"/>
  <mergeCells count="18">
    <mergeCell ref="A1:B1"/>
    <mergeCell ref="A4:B4"/>
    <mergeCell ref="A5:B5"/>
    <mergeCell ref="D5:J5"/>
    <mergeCell ref="D6:J7"/>
    <mergeCell ref="A7:B7"/>
    <mergeCell ref="A8:B8"/>
    <mergeCell ref="D8:J8"/>
    <mergeCell ref="A9:B9"/>
    <mergeCell ref="A10:B10"/>
    <mergeCell ref="A11:B11"/>
    <mergeCell ref="D11:J12"/>
    <mergeCell ref="A12:B12"/>
    <mergeCell ref="A13:B13"/>
    <mergeCell ref="A14:B14"/>
    <mergeCell ref="A15:B15"/>
    <mergeCell ref="A16:B16"/>
    <mergeCell ref="C23:J23"/>
  </mergeCells>
  <phoneticPr fontId="3" type="noConversion"/>
  <hyperlinks>
    <hyperlink ref="B20" location="'Explanatory notes'!A426" display="Explanatory notes"/>
    <hyperlink ref="B22" location="'Explanatory notes'!A432" display="Explanatory notes"/>
    <hyperlink ref="B24" location="'Explanatory notes'!A435" display="Explanatory notes"/>
    <hyperlink ref="B26" location="'Explanatory notes'!A449" display="Explanatory notes"/>
    <hyperlink ref="B30" location="'Explanatory notes'!A464" display="Explanatory notes"/>
    <hyperlink ref="B36" location="'Explanatory notes'!A476" display="Explanatory notes"/>
    <hyperlink ref="B38" location="'Explanatory notes'!A485" display="Explanatory notes"/>
    <hyperlink ref="B40" location="'Explanatory notes'!A495" display="Explanatory notes"/>
    <hyperlink ref="B42" location="'Explanatory notes'!A501" display="Explanatory notes"/>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2"/>
  <sheetViews>
    <sheetView workbookViewId="0"/>
  </sheetViews>
  <sheetFormatPr defaultColWidth="9" defaultRowHeight="15"/>
  <cols>
    <col min="1" max="1" width="8.625" style="129" customWidth="1"/>
    <col min="2" max="2" width="100.625" style="130" customWidth="1"/>
    <col min="3" max="16384" width="9" style="131"/>
  </cols>
  <sheetData>
    <row r="1" spans="1:2" s="136" customFormat="1" ht="15.75">
      <c r="A1" s="134" t="s">
        <v>1286</v>
      </c>
      <c r="B1" s="135"/>
    </row>
    <row r="3" spans="1:2" s="133" customFormat="1">
      <c r="A3" s="129" t="s">
        <v>1290</v>
      </c>
      <c r="B3" s="132" t="s">
        <v>1287</v>
      </c>
    </row>
    <row r="4" spans="1:2">
      <c r="A4" s="129" t="s">
        <v>1288</v>
      </c>
      <c r="B4" s="130" t="s">
        <v>1289</v>
      </c>
    </row>
    <row r="6" spans="1:2" s="133" customFormat="1">
      <c r="A6" s="129" t="s">
        <v>1296</v>
      </c>
      <c r="B6" s="132" t="s">
        <v>1302</v>
      </c>
    </row>
    <row r="7" spans="1:2" ht="28.5">
      <c r="A7" s="129" t="s">
        <v>1288</v>
      </c>
      <c r="B7" s="130" t="s">
        <v>1291</v>
      </c>
    </row>
    <row r="9" spans="1:2" s="133" customFormat="1">
      <c r="A9" s="129" t="s">
        <v>1301</v>
      </c>
      <c r="B9" s="132" t="s">
        <v>1303</v>
      </c>
    </row>
    <row r="10" spans="1:2" ht="28.5">
      <c r="A10" s="129" t="s">
        <v>1288</v>
      </c>
      <c r="B10" s="130" t="s">
        <v>1292</v>
      </c>
    </row>
    <row r="12" spans="1:2" s="133" customFormat="1" ht="30">
      <c r="A12" s="129" t="s">
        <v>1300</v>
      </c>
      <c r="B12" s="132" t="s">
        <v>1304</v>
      </c>
    </row>
    <row r="13" spans="1:2" ht="28.5">
      <c r="A13" s="129" t="s">
        <v>1288</v>
      </c>
      <c r="B13" s="130" t="s">
        <v>1293</v>
      </c>
    </row>
    <row r="15" spans="1:2" s="133" customFormat="1">
      <c r="A15" s="129" t="s">
        <v>1299</v>
      </c>
      <c r="B15" s="132" t="s">
        <v>1305</v>
      </c>
    </row>
    <row r="16" spans="1:2" ht="28.5">
      <c r="A16" s="129" t="s">
        <v>1288</v>
      </c>
      <c r="B16" s="130" t="s">
        <v>1294</v>
      </c>
    </row>
    <row r="18" spans="1:2" s="133" customFormat="1" ht="30">
      <c r="A18" s="129" t="s">
        <v>1298</v>
      </c>
      <c r="B18" s="132" t="s">
        <v>1306</v>
      </c>
    </row>
    <row r="19" spans="1:2" ht="42.75">
      <c r="A19" s="129" t="s">
        <v>1288</v>
      </c>
      <c r="B19" s="130" t="s">
        <v>1295</v>
      </c>
    </row>
    <row r="21" spans="1:2" s="133" customFormat="1">
      <c r="A21" s="129" t="s">
        <v>1297</v>
      </c>
      <c r="B21" s="132" t="s">
        <v>1307</v>
      </c>
    </row>
    <row r="22" spans="1:2" ht="42.75">
      <c r="A22" s="129" t="s">
        <v>1288</v>
      </c>
      <c r="B22" s="130" t="s">
        <v>1308</v>
      </c>
    </row>
  </sheetData>
  <sheetProtection algorithmName="SHA-512" hashValue="8DLRlMe8sb+/QkWTxOIyemgg0RTVPEj1zaAf9Q1VRQWibPnmSODh+hn78lAYBhTwUqi36b/dBiVRL8qylKMJGQ==" saltValue="XUi55VxRsHhwHKrwAvDYaQ==" spinCount="100000" sheet="1" objects="1" scenarios="1"/>
  <phoneticPr fontId="3" type="noConversion"/>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abSelected="1" zoomScaleNormal="100" zoomScaleSheetLayoutView="100" zoomScalePageLayoutView="70" workbookViewId="0">
      <selection activeCell="A16" sqref="A16"/>
    </sheetView>
  </sheetViews>
  <sheetFormatPr defaultColWidth="9" defaultRowHeight="14.25" outlineLevelCol="1"/>
  <cols>
    <col min="1" max="1" width="74.125" style="5" customWidth="1"/>
    <col min="2" max="2" width="70.375" style="3" customWidth="1"/>
    <col min="3" max="3" width="9" style="3"/>
    <col min="4" max="4" width="23.625" style="3" hidden="1" customWidth="1" outlineLevel="1"/>
    <col min="5" max="5" width="17.625" style="3" hidden="1" customWidth="1" outlineLevel="1"/>
    <col min="6" max="6" width="13.625" style="3" hidden="1" customWidth="1" outlineLevel="1"/>
    <col min="7" max="7" width="9" style="3" collapsed="1"/>
    <col min="8" max="16384" width="9" style="3"/>
  </cols>
  <sheetData>
    <row r="1" spans="1:6" s="106" customFormat="1" ht="50.1" customHeight="1">
      <c r="A1" s="310" t="s">
        <v>1247</v>
      </c>
      <c r="B1" s="310"/>
      <c r="D1" s="330" t="s">
        <v>1333</v>
      </c>
      <c r="E1" s="330"/>
      <c r="F1" s="330"/>
    </row>
    <row r="2" spans="1:6" s="106" customFormat="1" ht="15">
      <c r="A2" s="12"/>
      <c r="D2" s="149" t="s">
        <v>1332</v>
      </c>
      <c r="E2" s="150" t="s">
        <v>1334</v>
      </c>
      <c r="F2" s="150" t="s">
        <v>1335</v>
      </c>
    </row>
    <row r="3" spans="1:6" s="101" customFormat="1" ht="18">
      <c r="A3" s="102" t="s">
        <v>1218</v>
      </c>
      <c r="D3" s="148"/>
      <c r="E3" s="148" t="str">
        <f>IF(D3="Y","Exemption granted","Exemption rejected")</f>
        <v>Exemption rejected</v>
      </c>
      <c r="F3" s="151" t="str">
        <f>IF(E3="Exemption granted","100%","0%")</f>
        <v>0%</v>
      </c>
    </row>
    <row r="4" spans="1:6" s="101" customFormat="1" ht="18">
      <c r="A4" s="102"/>
    </row>
    <row r="5" spans="1:6" s="1" customFormat="1" ht="15.75">
      <c r="A5" s="311" t="s">
        <v>0</v>
      </c>
      <c r="B5" s="311"/>
    </row>
    <row r="6" spans="1:6" s="2" customFormat="1" ht="28.5" customHeight="1">
      <c r="A6" s="312" t="s">
        <v>1217</v>
      </c>
      <c r="B6" s="312"/>
    </row>
    <row r="7" spans="1:6" s="2" customFormat="1">
      <c r="A7" s="6"/>
      <c r="B7" s="6"/>
    </row>
    <row r="8" spans="1:6" s="2" customFormat="1" ht="15.75">
      <c r="A8" s="331" t="s">
        <v>1</v>
      </c>
      <c r="B8" s="331"/>
    </row>
    <row r="9" spans="1:6" s="2" customFormat="1">
      <c r="A9" s="312" t="s">
        <v>2</v>
      </c>
      <c r="B9" s="312"/>
    </row>
    <row r="10" spans="1:6" s="2" customFormat="1">
      <c r="A10" s="312" t="s">
        <v>3</v>
      </c>
      <c r="B10" s="312"/>
    </row>
    <row r="11" spans="1:6" s="2" customFormat="1">
      <c r="A11" s="312" t="s">
        <v>3</v>
      </c>
      <c r="B11" s="312"/>
    </row>
    <row r="12" spans="1:6" s="2" customFormat="1">
      <c r="A12" s="312" t="s">
        <v>4</v>
      </c>
      <c r="B12" s="312"/>
    </row>
    <row r="13" spans="1:6" s="2" customFormat="1" ht="15" thickBot="1">
      <c r="A13" s="6"/>
      <c r="B13" s="6"/>
    </row>
    <row r="14" spans="1:6" ht="15.75">
      <c r="A14" s="234" t="s">
        <v>628</v>
      </c>
      <c r="B14" s="235"/>
    </row>
    <row r="15" spans="1:6" s="106" customFormat="1" ht="15.75" thickBot="1">
      <c r="A15" s="236" t="s">
        <v>1371</v>
      </c>
      <c r="B15" s="270"/>
    </row>
    <row r="16" spans="1:6" s="106" customFormat="1" ht="15.75" thickBot="1">
      <c r="A16" s="490"/>
      <c r="B16" s="270"/>
    </row>
    <row r="17" spans="1:2" s="106" customFormat="1" ht="15.75" thickBot="1">
      <c r="A17" s="236" t="s">
        <v>1370</v>
      </c>
      <c r="B17" s="237"/>
    </row>
    <row r="18" spans="1:2" s="106" customFormat="1" ht="15.75" thickBot="1">
      <c r="A18" s="490"/>
      <c r="B18" s="238"/>
    </row>
    <row r="19" spans="1:2" s="106" customFormat="1" ht="15">
      <c r="A19" s="239"/>
      <c r="B19" s="240"/>
    </row>
    <row r="20" spans="1:2" ht="40.5">
      <c r="A20" s="241" t="s">
        <v>5</v>
      </c>
      <c r="B20" s="242" t="s">
        <v>1216</v>
      </c>
    </row>
    <row r="21" spans="1:2" ht="15">
      <c r="A21" s="243" t="s">
        <v>7</v>
      </c>
      <c r="B21" s="244" t="s">
        <v>621</v>
      </c>
    </row>
    <row r="22" spans="1:2">
      <c r="A22" s="245" t="s">
        <v>8</v>
      </c>
      <c r="B22" s="325"/>
    </row>
    <row r="23" spans="1:2">
      <c r="A23" s="245" t="s">
        <v>9</v>
      </c>
      <c r="B23" s="326"/>
    </row>
    <row r="24" spans="1:2">
      <c r="A24" s="20" t="s">
        <v>10</v>
      </c>
      <c r="B24" s="327"/>
    </row>
    <row r="25" spans="1:2" ht="15">
      <c r="A25" s="243" t="s">
        <v>11</v>
      </c>
      <c r="B25" s="244" t="s">
        <v>622</v>
      </c>
    </row>
    <row r="26" spans="1:2" ht="28.5">
      <c r="A26" s="245" t="s">
        <v>852</v>
      </c>
      <c r="B26" s="325"/>
    </row>
    <row r="27" spans="1:2">
      <c r="A27" s="245" t="s">
        <v>12</v>
      </c>
      <c r="B27" s="327"/>
    </row>
    <row r="28" spans="1:2" ht="15">
      <c r="A28" s="243" t="s">
        <v>84</v>
      </c>
      <c r="B28" s="244" t="s">
        <v>623</v>
      </c>
    </row>
    <row r="29" spans="1:2">
      <c r="A29" s="245" t="s">
        <v>13</v>
      </c>
      <c r="B29" s="325"/>
    </row>
    <row r="30" spans="1:2">
      <c r="A30" s="245" t="s">
        <v>14</v>
      </c>
      <c r="B30" s="326"/>
    </row>
    <row r="31" spans="1:2">
      <c r="A31" s="245" t="s">
        <v>15</v>
      </c>
      <c r="B31" s="326"/>
    </row>
    <row r="32" spans="1:2">
      <c r="A32" s="245" t="s">
        <v>16</v>
      </c>
      <c r="B32" s="327"/>
    </row>
    <row r="33" spans="1:2" ht="30">
      <c r="A33" s="243" t="s">
        <v>17</v>
      </c>
      <c r="B33" s="244" t="s">
        <v>624</v>
      </c>
    </row>
    <row r="34" spans="1:2">
      <c r="A34" s="245" t="s">
        <v>18</v>
      </c>
      <c r="B34" s="328"/>
    </row>
    <row r="35" spans="1:2" ht="15" thickBot="1">
      <c r="A35" s="246" t="s">
        <v>19</v>
      </c>
      <c r="B35" s="329"/>
    </row>
  </sheetData>
  <sheetProtection algorithmName="SHA-512" hashValue="RS1YOf8SaQjA1mNnfWh6L2C6jr3WsPKHqnHySlCO0xFIksewB0Fxdk+ybbN4wRArPwJv5Wq+Dkg5q+1tT/7Uvg==" saltValue="NC8WdDsqa48t1CHTa/7Q0w==" spinCount="100000" sheet="1" formatCells="0" formatRows="0"/>
  <protectedRanges>
    <protectedRange sqref="B22:B24 B26:B27 B29:B32 B34:B35" name="範圍1"/>
  </protectedRanges>
  <mergeCells count="13">
    <mergeCell ref="B22:B24"/>
    <mergeCell ref="B26:B27"/>
    <mergeCell ref="B29:B32"/>
    <mergeCell ref="B34:B35"/>
    <mergeCell ref="D1:F1"/>
    <mergeCell ref="A1:B1"/>
    <mergeCell ref="A10:B10"/>
    <mergeCell ref="A11:B11"/>
    <mergeCell ref="A12:B12"/>
    <mergeCell ref="A9:B9"/>
    <mergeCell ref="A5:B5"/>
    <mergeCell ref="A6:B6"/>
    <mergeCell ref="A8:B8"/>
  </mergeCells>
  <phoneticPr fontId="3" type="noConversion"/>
  <hyperlinks>
    <hyperlink ref="B21" location="'Explanatory notes'!A3" display="Explanatory notes"/>
    <hyperlink ref="B25" location="'Explanatory notes'!A14" display="Explanatory notes"/>
    <hyperlink ref="B28" location="'Explanatory notes'!A21" display="Explanatory notes"/>
    <hyperlink ref="B33" location="'Explanatory notes'!A45" display="Explanatory notes"/>
  </hyperlinks>
  <pageMargins left="0.47244094488188981" right="0.47244094488188981" top="1.3779527559055118" bottom="0.59055118110236227" header="0.19685039370078741" footer="0.19685039370078741"/>
  <pageSetup paperSize="9" scale="80" fitToHeight="0" orientation="landscape" r:id="rId1"/>
  <headerFooter>
    <oddHeader>&amp;L&amp;G</oddHeader>
    <oddFooter>&amp;R&amp;"Arial,標準"&amp;9Module 1 - 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topLeftCell="A4" zoomScaleNormal="100" zoomScaleSheetLayoutView="100" workbookViewId="0">
      <selection activeCell="B16" sqref="B16"/>
    </sheetView>
  </sheetViews>
  <sheetFormatPr defaultColWidth="9" defaultRowHeight="14.25" outlineLevelCol="1"/>
  <cols>
    <col min="1" max="1" width="74.125" style="5" customWidth="1"/>
    <col min="2" max="2" width="70.375" style="3" customWidth="1"/>
    <col min="3" max="3" width="9" style="3"/>
    <col min="4" max="4" width="23.625" style="3" hidden="1" customWidth="1" outlineLevel="1"/>
    <col min="5" max="5" width="17.625" style="3" hidden="1" customWidth="1" outlineLevel="1"/>
    <col min="6" max="6" width="13.625" style="3" hidden="1" customWidth="1" outlineLevel="1"/>
    <col min="7" max="7" width="9" style="3" collapsed="1"/>
    <col min="8" max="16384" width="9" style="3"/>
  </cols>
  <sheetData>
    <row r="1" spans="1:6" s="106" customFormat="1" ht="50.1" customHeight="1">
      <c r="A1" s="310" t="s">
        <v>1247</v>
      </c>
      <c r="B1" s="310"/>
      <c r="D1" s="330" t="s">
        <v>1333</v>
      </c>
      <c r="E1" s="330"/>
      <c r="F1" s="330"/>
    </row>
    <row r="2" spans="1:6" s="106" customFormat="1" ht="15">
      <c r="A2" s="107"/>
      <c r="B2" s="107"/>
      <c r="D2" s="149" t="s">
        <v>1332</v>
      </c>
      <c r="E2" s="150" t="s">
        <v>1334</v>
      </c>
      <c r="F2" s="150" t="s">
        <v>1335</v>
      </c>
    </row>
    <row r="3" spans="1:6" s="101" customFormat="1" ht="18">
      <c r="A3" s="102" t="s">
        <v>1220</v>
      </c>
      <c r="D3" s="148"/>
      <c r="E3" s="148" t="str">
        <f>IF(D3="Y","Exemption granted","Exemption rejected")</f>
        <v>Exemption rejected</v>
      </c>
      <c r="F3" s="151" t="str">
        <f>IF(E3="Exemption granted","100%","0%")</f>
        <v>0%</v>
      </c>
    </row>
    <row r="4" spans="1:6" s="101" customFormat="1" ht="18">
      <c r="A4" s="102"/>
    </row>
    <row r="5" spans="1:6" s="1" customFormat="1" ht="15.75">
      <c r="A5" s="311" t="s">
        <v>0</v>
      </c>
      <c r="B5" s="311"/>
    </row>
    <row r="6" spans="1:6" s="2" customFormat="1" ht="28.5" customHeight="1">
      <c r="A6" s="312" t="s">
        <v>1219</v>
      </c>
      <c r="B6" s="312"/>
    </row>
    <row r="7" spans="1:6" s="2" customFormat="1">
      <c r="A7" s="6"/>
      <c r="B7" s="6"/>
    </row>
    <row r="8" spans="1:6" s="2" customFormat="1" ht="15.75">
      <c r="A8" s="331" t="s">
        <v>20</v>
      </c>
      <c r="B8" s="331"/>
    </row>
    <row r="9" spans="1:6" s="2" customFormat="1">
      <c r="A9" s="312" t="s">
        <v>21</v>
      </c>
      <c r="B9" s="312"/>
    </row>
    <row r="10" spans="1:6" s="2" customFormat="1">
      <c r="A10" s="312" t="s">
        <v>22</v>
      </c>
      <c r="B10" s="312"/>
    </row>
    <row r="11" spans="1:6" s="2" customFormat="1">
      <c r="A11" s="312" t="s">
        <v>23</v>
      </c>
      <c r="B11" s="312"/>
    </row>
    <row r="12" spans="1:6" s="2" customFormat="1">
      <c r="A12" s="312" t="s">
        <v>24</v>
      </c>
      <c r="B12" s="312"/>
    </row>
    <row r="13" spans="1:6" s="2" customFormat="1" ht="15" thickBot="1">
      <c r="A13" s="6"/>
      <c r="B13" s="6"/>
    </row>
    <row r="14" spans="1:6" ht="15.75">
      <c r="A14" s="234" t="s">
        <v>628</v>
      </c>
      <c r="B14" s="235"/>
    </row>
    <row r="15" spans="1:6" s="106" customFormat="1" ht="15.75" thickBot="1">
      <c r="A15" s="236" t="s">
        <v>1370</v>
      </c>
      <c r="B15" s="237"/>
    </row>
    <row r="16" spans="1:6" s="106" customFormat="1" ht="15.75" thickBot="1">
      <c r="A16" s="490"/>
      <c r="B16" s="238"/>
    </row>
    <row r="17" spans="1:2" s="106" customFormat="1" ht="15">
      <c r="A17" s="239"/>
      <c r="B17" s="240"/>
    </row>
    <row r="18" spans="1:2" ht="40.5">
      <c r="A18" s="241" t="s">
        <v>5</v>
      </c>
      <c r="B18" s="242" t="s">
        <v>1216</v>
      </c>
    </row>
    <row r="19" spans="1:2" s="9" customFormat="1" ht="15">
      <c r="A19" s="247" t="s">
        <v>25</v>
      </c>
      <c r="B19" s="244" t="s">
        <v>626</v>
      </c>
    </row>
    <row r="20" spans="1:2" s="9" customFormat="1">
      <c r="A20" s="20" t="s">
        <v>717</v>
      </c>
      <c r="B20" s="248"/>
    </row>
    <row r="21" spans="1:2" s="9" customFormat="1" ht="15">
      <c r="A21" s="247" t="s">
        <v>26</v>
      </c>
      <c r="B21" s="244" t="s">
        <v>627</v>
      </c>
    </row>
    <row r="22" spans="1:2" s="9" customFormat="1" ht="28.5">
      <c r="A22" s="20" t="s">
        <v>219</v>
      </c>
      <c r="B22" s="325"/>
    </row>
    <row r="23" spans="1:2" s="9" customFormat="1">
      <c r="A23" s="20" t="s">
        <v>27</v>
      </c>
      <c r="B23" s="326"/>
    </row>
    <row r="24" spans="1:2" s="9" customFormat="1">
      <c r="A24" s="20" t="s">
        <v>28</v>
      </c>
      <c r="B24" s="326"/>
    </row>
    <row r="25" spans="1:2" s="9" customFormat="1">
      <c r="A25" s="20" t="s">
        <v>29</v>
      </c>
      <c r="B25" s="326"/>
    </row>
    <row r="26" spans="1:2" s="9" customFormat="1">
      <c r="A26" s="20" t="s">
        <v>30</v>
      </c>
      <c r="B26" s="326"/>
    </row>
    <row r="27" spans="1:2" s="9" customFormat="1">
      <c r="A27" s="20" t="s">
        <v>31</v>
      </c>
      <c r="B27" s="327"/>
    </row>
    <row r="28" spans="1:2" s="9" customFormat="1" ht="15">
      <c r="A28" s="247" t="s">
        <v>32</v>
      </c>
      <c r="B28" s="244" t="s">
        <v>621</v>
      </c>
    </row>
    <row r="29" spans="1:2" s="9" customFormat="1">
      <c r="A29" s="20" t="s">
        <v>718</v>
      </c>
      <c r="B29" s="325"/>
    </row>
    <row r="30" spans="1:2" s="9" customFormat="1">
      <c r="A30" s="20" t="s">
        <v>719</v>
      </c>
      <c r="B30" s="327"/>
    </row>
    <row r="31" spans="1:2" s="9" customFormat="1" ht="15">
      <c r="A31" s="247" t="s">
        <v>33</v>
      </c>
      <c r="B31" s="244" t="s">
        <v>621</v>
      </c>
    </row>
    <row r="32" spans="1:2" s="9" customFormat="1" ht="29.25" thickBot="1">
      <c r="A32" s="21" t="s">
        <v>853</v>
      </c>
      <c r="B32" s="249"/>
    </row>
  </sheetData>
  <sheetProtection algorithmName="SHA-512" hashValue="OdK73wJqG2G7nZSvryRZcr+OJ8isoCg5TE4ESnWOy5O4S04iQPYz8ojd+qt+DBACMAlJfGE0dM5/elnBXEHyTA==" saltValue="b3qa0B9ieOAx5ZHs2h3kZA==" spinCount="100000" sheet="1" formatCells="0" formatRows="0"/>
  <protectedRanges>
    <protectedRange sqref="B20 B22:B27 B29:B30 B32" name="範圍1"/>
  </protectedRanges>
  <mergeCells count="11">
    <mergeCell ref="D1:F1"/>
    <mergeCell ref="B22:B27"/>
    <mergeCell ref="B29:B30"/>
    <mergeCell ref="A1:B1"/>
    <mergeCell ref="A10:B10"/>
    <mergeCell ref="A11:B11"/>
    <mergeCell ref="A12:B12"/>
    <mergeCell ref="A9:B9"/>
    <mergeCell ref="A5:B5"/>
    <mergeCell ref="A6:B6"/>
    <mergeCell ref="A8:B8"/>
  </mergeCells>
  <phoneticPr fontId="3" type="noConversion"/>
  <hyperlinks>
    <hyperlink ref="B19" location="'Explanatory notes'!A53" display="Explanatory notes"/>
    <hyperlink ref="B21" location="'Explanatory notes'!A57" display="Explanatory notes"/>
    <hyperlink ref="B28" location="'Explanatory notes'!A125" display="Explanatory notes"/>
    <hyperlink ref="B31" location="'Explanatory notes'!A146" display="Explanatory notes"/>
  </hyperlinks>
  <pageMargins left="0.47244094488188981" right="0.47244094488188981" top="1.3779527559055118" bottom="0.59055118110236227" header="0.19685039370078741" footer="0.19685039370078741"/>
  <pageSetup paperSize="9" scale="80" fitToHeight="0" orientation="landscape" r:id="rId1"/>
  <headerFooter>
    <oddHeader>&amp;L&amp;G</oddHeader>
    <oddFooter>&amp;R&amp;"Arial,標準"&amp;9Module 2 - 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opLeftCell="A4" zoomScaleNormal="100" zoomScaleSheetLayoutView="100" workbookViewId="0">
      <selection activeCell="B17" sqref="B17"/>
    </sheetView>
  </sheetViews>
  <sheetFormatPr defaultColWidth="9" defaultRowHeight="14.25" outlineLevelCol="1"/>
  <cols>
    <col min="1" max="1" width="74.125" style="5" customWidth="1"/>
    <col min="2" max="2" width="70.375" style="3" customWidth="1"/>
    <col min="3" max="3" width="9" style="3"/>
    <col min="4" max="4" width="23.625" style="3" hidden="1" customWidth="1" outlineLevel="1"/>
    <col min="5" max="5" width="17.625" style="3" hidden="1" customWidth="1" outlineLevel="1"/>
    <col min="6" max="6" width="13.625" style="3" hidden="1" customWidth="1" outlineLevel="1"/>
    <col min="7" max="7" width="9" style="3" collapsed="1"/>
    <col min="8" max="16384" width="9" style="3"/>
  </cols>
  <sheetData>
    <row r="1" spans="1:6" s="106" customFormat="1" ht="50.1" customHeight="1">
      <c r="A1" s="310" t="s">
        <v>1247</v>
      </c>
      <c r="B1" s="310"/>
      <c r="D1" s="330" t="s">
        <v>1333</v>
      </c>
      <c r="E1" s="330"/>
      <c r="F1" s="330"/>
    </row>
    <row r="2" spans="1:6" s="106" customFormat="1" ht="15">
      <c r="A2" s="107"/>
      <c r="B2" s="107"/>
      <c r="D2" s="149" t="s">
        <v>1332</v>
      </c>
      <c r="E2" s="150" t="s">
        <v>1334</v>
      </c>
      <c r="F2" s="150" t="s">
        <v>1335</v>
      </c>
    </row>
    <row r="3" spans="1:6" s="101" customFormat="1" ht="18">
      <c r="A3" s="102" t="s">
        <v>1221</v>
      </c>
      <c r="D3" s="148"/>
      <c r="E3" s="148" t="str">
        <f>IF(D3="Y","Exemption granted","Exemption rejected")</f>
        <v>Exemption rejected</v>
      </c>
      <c r="F3" s="151" t="str">
        <f>IF(E3="Exemption granted","100%","0%")</f>
        <v>0%</v>
      </c>
    </row>
    <row r="4" spans="1:6" s="101" customFormat="1" ht="18">
      <c r="A4" s="102"/>
    </row>
    <row r="5" spans="1:6" s="1" customFormat="1" ht="15.75">
      <c r="A5" s="311" t="s">
        <v>0</v>
      </c>
      <c r="B5" s="311"/>
    </row>
    <row r="6" spans="1:6" s="2" customFormat="1" ht="42.75" customHeight="1">
      <c r="A6" s="312" t="s">
        <v>1222</v>
      </c>
      <c r="B6" s="312"/>
    </row>
    <row r="7" spans="1:6" s="2" customFormat="1">
      <c r="A7" s="6"/>
      <c r="B7" s="6"/>
    </row>
    <row r="8" spans="1:6" s="2" customFormat="1" ht="15.75">
      <c r="A8" s="331" t="s">
        <v>20</v>
      </c>
      <c r="B8" s="331"/>
    </row>
    <row r="9" spans="1:6" s="2" customFormat="1">
      <c r="A9" s="312" t="s">
        <v>36</v>
      </c>
      <c r="B9" s="312"/>
    </row>
    <row r="10" spans="1:6" s="2" customFormat="1">
      <c r="A10" s="312" t="s">
        <v>37</v>
      </c>
      <c r="B10" s="312"/>
    </row>
    <row r="11" spans="1:6" s="2" customFormat="1">
      <c r="A11" s="334" t="s">
        <v>38</v>
      </c>
      <c r="B11" s="335"/>
    </row>
    <row r="12" spans="1:6" s="2" customFormat="1">
      <c r="A12" s="312" t="s">
        <v>39</v>
      </c>
      <c r="B12" s="312"/>
    </row>
    <row r="13" spans="1:6" s="2" customFormat="1">
      <c r="A13" s="312" t="s">
        <v>40</v>
      </c>
      <c r="B13" s="312"/>
    </row>
    <row r="14" spans="1:6" s="2" customFormat="1" ht="15" thickBot="1">
      <c r="A14" s="6"/>
      <c r="B14" s="6"/>
    </row>
    <row r="15" spans="1:6" ht="15.75">
      <c r="A15" s="234" t="s">
        <v>628</v>
      </c>
      <c r="B15" s="235"/>
    </row>
    <row r="16" spans="1:6" s="106" customFormat="1" ht="15.75" thickBot="1">
      <c r="A16" s="236" t="s">
        <v>1370</v>
      </c>
      <c r="B16" s="237"/>
    </row>
    <row r="17" spans="1:4" s="106" customFormat="1" ht="15.75" thickBot="1">
      <c r="A17" s="490"/>
      <c r="B17" s="238"/>
    </row>
    <row r="18" spans="1:4" s="106" customFormat="1" ht="15">
      <c r="A18" s="239"/>
      <c r="B18" s="240"/>
    </row>
    <row r="19" spans="1:4" ht="40.5">
      <c r="A19" s="241" t="s">
        <v>5</v>
      </c>
      <c r="B19" s="242" t="s">
        <v>1216</v>
      </c>
    </row>
    <row r="20" spans="1:4" ht="15">
      <c r="A20" s="247" t="s">
        <v>215</v>
      </c>
      <c r="B20" s="244" t="s">
        <v>621</v>
      </c>
    </row>
    <row r="21" spans="1:4" ht="28.5">
      <c r="A21" s="20" t="s">
        <v>855</v>
      </c>
      <c r="B21" s="248"/>
    </row>
    <row r="22" spans="1:4" ht="15">
      <c r="A22" s="250" t="s">
        <v>854</v>
      </c>
      <c r="B22" s="244" t="s">
        <v>621</v>
      </c>
    </row>
    <row r="23" spans="1:4">
      <c r="A23" s="251" t="s">
        <v>720</v>
      </c>
      <c r="B23" s="248"/>
    </row>
    <row r="24" spans="1:4" ht="15">
      <c r="A24" s="247" t="s">
        <v>216</v>
      </c>
      <c r="B24" s="244" t="s">
        <v>621</v>
      </c>
    </row>
    <row r="25" spans="1:4">
      <c r="A25" s="252" t="s">
        <v>722</v>
      </c>
      <c r="B25" s="248"/>
      <c r="C25" s="106"/>
    </row>
    <row r="26" spans="1:4" ht="15">
      <c r="A26" s="247" t="s">
        <v>217</v>
      </c>
      <c r="B26" s="244" t="s">
        <v>874</v>
      </c>
    </row>
    <row r="27" spans="1:4">
      <c r="A27" s="252" t="s">
        <v>723</v>
      </c>
      <c r="B27" s="248"/>
      <c r="C27" s="332"/>
      <c r="D27" s="333"/>
    </row>
    <row r="28" spans="1:4" ht="15">
      <c r="A28" s="247" t="s">
        <v>218</v>
      </c>
      <c r="B28" s="244" t="s">
        <v>874</v>
      </c>
    </row>
    <row r="29" spans="1:4" ht="15" thickBot="1">
      <c r="A29" s="253" t="s">
        <v>724</v>
      </c>
      <c r="B29" s="249"/>
    </row>
  </sheetData>
  <sheetProtection algorithmName="SHA-512" hashValue="byNhVvbvakPmnZvKGRihdLexLYru3u3ruff4GBz/RT0+I0en3svUlw+j57GQSKaKmWiovl1sTRtNW4PHMc8gRA==" saltValue="rEhsRNUJjgg/lYTYRx4lIg==" spinCount="100000" sheet="1" formatCells="0" formatRows="0"/>
  <protectedRanges>
    <protectedRange sqref="B29 B27 B25 B23 B21" name="範圍1"/>
  </protectedRanges>
  <mergeCells count="11">
    <mergeCell ref="C27:D27"/>
    <mergeCell ref="D1:F1"/>
    <mergeCell ref="A12:B12"/>
    <mergeCell ref="A13:B13"/>
    <mergeCell ref="A10:B10"/>
    <mergeCell ref="A1:B1"/>
    <mergeCell ref="A5:B5"/>
    <mergeCell ref="A6:B6"/>
    <mergeCell ref="A8:B8"/>
    <mergeCell ref="A9:B9"/>
    <mergeCell ref="A11:B11"/>
  </mergeCells>
  <phoneticPr fontId="3" type="noConversion"/>
  <hyperlinks>
    <hyperlink ref="B28" location="'Explanatory notes'!A182" display="Explanatory notes"/>
    <hyperlink ref="B26" location="'Explanatory notes'!A179" display="Explanatory notes"/>
    <hyperlink ref="B24" location="'Explanatory notes'!A167" display="Explanatory notes"/>
    <hyperlink ref="B22" location="'Explanatory notes'!A156" display="Explanatory notes"/>
    <hyperlink ref="B20" location="'Explanatory notes'!A154" display="Explanatory notes"/>
  </hyperlinks>
  <pageMargins left="0.47244094488188981" right="0.47244094488188981" top="1.3779527559055118" bottom="0.59055118110236227" header="0.19685039370078741" footer="0.19685039370078741"/>
  <pageSetup paperSize="9" scale="80" fitToHeight="0" orientation="landscape" r:id="rId1"/>
  <headerFooter>
    <oddHeader>&amp;L&amp;G</oddHeader>
    <oddFooter>&amp;R&amp;"Arial,標準"&amp;9Module 3 -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opLeftCell="A5" zoomScaleNormal="100" zoomScaleSheetLayoutView="100" workbookViewId="0">
      <selection activeCell="C20" sqref="C20"/>
    </sheetView>
  </sheetViews>
  <sheetFormatPr defaultColWidth="9" defaultRowHeight="14.25" outlineLevelCol="1"/>
  <cols>
    <col min="1" max="1" width="74.125" style="5" customWidth="1"/>
    <col min="2" max="2" width="70.375" style="3" customWidth="1"/>
    <col min="3" max="3" width="9" style="3"/>
    <col min="4" max="4" width="25" style="3" hidden="1" customWidth="1" outlineLevel="1"/>
    <col min="5" max="5" width="30.875" style="3" hidden="1" customWidth="1" outlineLevel="1"/>
    <col min="6" max="6" width="13.625" style="3" hidden="1" customWidth="1" outlineLevel="1"/>
    <col min="7" max="7" width="9" style="3" collapsed="1"/>
    <col min="8" max="16384" width="9" style="3"/>
  </cols>
  <sheetData>
    <row r="1" spans="1:6" s="106" customFormat="1" ht="50.1" customHeight="1">
      <c r="A1" s="310" t="s">
        <v>1247</v>
      </c>
      <c r="B1" s="310"/>
      <c r="D1" s="330" t="s">
        <v>1333</v>
      </c>
      <c r="E1" s="330"/>
      <c r="F1" s="330"/>
    </row>
    <row r="2" spans="1:6" s="106" customFormat="1" ht="15">
      <c r="A2" s="107"/>
      <c r="B2" s="107"/>
      <c r="D2" s="149" t="s">
        <v>1332</v>
      </c>
      <c r="E2" s="150" t="s">
        <v>1334</v>
      </c>
      <c r="F2" s="150" t="s">
        <v>1335</v>
      </c>
    </row>
    <row r="3" spans="1:6" s="101" customFormat="1" ht="18">
      <c r="A3" s="102" t="s">
        <v>1223</v>
      </c>
      <c r="D3" s="148"/>
      <c r="E3" s="148" t="b">
        <f>IF(D3="N","Exemption rejected",IF(AND(E9="Y",E7="Y",E8="Y"),"Exemption granted"))</f>
        <v>0</v>
      </c>
      <c r="F3" s="156">
        <f>IF(E3="Exemption granted","100%",IF(E3="Exemption rejected","0%",SUM(F25:F41)/150))</f>
        <v>0</v>
      </c>
    </row>
    <row r="4" spans="1:6" s="101" customFormat="1" ht="18">
      <c r="A4" s="102"/>
    </row>
    <row r="5" spans="1:6" s="1" customFormat="1" ht="15.75">
      <c r="A5" s="311" t="s">
        <v>0</v>
      </c>
      <c r="B5" s="311"/>
      <c r="D5" s="336" t="s">
        <v>1343</v>
      </c>
      <c r="E5" s="337" t="s">
        <v>1337</v>
      </c>
    </row>
    <row r="6" spans="1:6" s="2" customFormat="1">
      <c r="A6" s="312" t="s">
        <v>1224</v>
      </c>
      <c r="B6" s="312"/>
      <c r="D6" s="336"/>
      <c r="E6" s="337"/>
    </row>
    <row r="7" spans="1:6" s="2" customFormat="1">
      <c r="A7" s="6"/>
      <c r="B7" s="6"/>
      <c r="D7" s="147" t="s">
        <v>1338</v>
      </c>
      <c r="E7" s="147"/>
    </row>
    <row r="8" spans="1:6" s="2" customFormat="1" ht="15.75">
      <c r="A8" s="314" t="s">
        <v>20</v>
      </c>
      <c r="B8" s="314"/>
      <c r="D8" s="147" t="s">
        <v>1339</v>
      </c>
      <c r="E8" s="147"/>
    </row>
    <row r="9" spans="1:6" s="2" customFormat="1">
      <c r="A9" s="338" t="s">
        <v>43</v>
      </c>
      <c r="B9" s="339"/>
      <c r="D9" s="147" t="s">
        <v>1340</v>
      </c>
      <c r="E9" s="147"/>
    </row>
    <row r="10" spans="1:6" s="2" customFormat="1">
      <c r="A10" s="338" t="s">
        <v>44</v>
      </c>
      <c r="B10" s="339"/>
    </row>
    <row r="11" spans="1:6" s="2" customFormat="1">
      <c r="A11" s="338" t="s">
        <v>45</v>
      </c>
      <c r="B11" s="339"/>
    </row>
    <row r="12" spans="1:6" s="2" customFormat="1" ht="28.5" customHeight="1">
      <c r="A12" s="338" t="s">
        <v>46</v>
      </c>
      <c r="B12" s="339"/>
      <c r="D12" s="313"/>
      <c r="E12" s="313"/>
    </row>
    <row r="13" spans="1:6" s="2" customFormat="1">
      <c r="A13" s="338" t="s">
        <v>47</v>
      </c>
      <c r="B13" s="339"/>
      <c r="D13" s="313"/>
      <c r="E13" s="313"/>
    </row>
    <row r="14" spans="1:6" s="2" customFormat="1" ht="28.5" customHeight="1">
      <c r="A14" s="338" t="s">
        <v>48</v>
      </c>
      <c r="B14" s="339"/>
      <c r="D14" s="313"/>
      <c r="E14" s="313"/>
    </row>
    <row r="15" spans="1:6" s="2" customFormat="1">
      <c r="A15" s="338" t="s">
        <v>49</v>
      </c>
      <c r="B15" s="339"/>
    </row>
    <row r="16" spans="1:6" s="2" customFormat="1">
      <c r="A16" s="338" t="s">
        <v>50</v>
      </c>
      <c r="B16" s="339"/>
    </row>
    <row r="17" spans="1:6" s="2" customFormat="1">
      <c r="A17" s="338" t="s">
        <v>51</v>
      </c>
      <c r="B17" s="339"/>
    </row>
    <row r="18" spans="1:6" s="2" customFormat="1" ht="15" thickBot="1">
      <c r="A18" s="6"/>
      <c r="B18" s="6"/>
    </row>
    <row r="19" spans="1:6" ht="15.75">
      <c r="A19" s="234" t="s">
        <v>628</v>
      </c>
      <c r="B19" s="235"/>
    </row>
    <row r="20" spans="1:6" s="106" customFormat="1" ht="15.75" thickBot="1">
      <c r="A20" s="236" t="s">
        <v>1370</v>
      </c>
      <c r="B20" s="237"/>
    </row>
    <row r="21" spans="1:6" s="106" customFormat="1" ht="15.75" thickBot="1">
      <c r="A21" s="490"/>
      <c r="B21" s="238"/>
    </row>
    <row r="22" spans="1:6" s="106" customFormat="1" ht="15">
      <c r="A22" s="239"/>
      <c r="B22" s="240"/>
    </row>
    <row r="23" spans="1:6" ht="40.5">
      <c r="A23" s="241" t="s">
        <v>5</v>
      </c>
      <c r="B23" s="242" t="s">
        <v>1216</v>
      </c>
      <c r="D23" s="154" t="s">
        <v>1341</v>
      </c>
      <c r="E23" s="154" t="s">
        <v>1345</v>
      </c>
      <c r="F23" s="154" t="s">
        <v>1342</v>
      </c>
    </row>
    <row r="24" spans="1:6" ht="15">
      <c r="A24" s="247" t="s">
        <v>210</v>
      </c>
      <c r="B24" s="244" t="s">
        <v>874</v>
      </c>
      <c r="D24" s="159"/>
      <c r="E24" s="159"/>
      <c r="F24" s="159"/>
    </row>
    <row r="25" spans="1:6" ht="28.5">
      <c r="A25" s="254" t="s">
        <v>211</v>
      </c>
      <c r="B25" s="255"/>
      <c r="D25" s="148"/>
      <c r="E25" s="148"/>
      <c r="F25" s="148">
        <f>IF(OR(D25="Y",E25&lt;&gt;""),15,0)</f>
        <v>0</v>
      </c>
    </row>
    <row r="26" spans="1:6" ht="15">
      <c r="A26" s="243" t="s">
        <v>44</v>
      </c>
      <c r="B26" s="244" t="s">
        <v>874</v>
      </c>
      <c r="D26" s="159"/>
      <c r="E26" s="159"/>
      <c r="F26" s="159"/>
    </row>
    <row r="27" spans="1:6" ht="42.75">
      <c r="A27" s="254" t="s">
        <v>212</v>
      </c>
      <c r="B27" s="255"/>
      <c r="D27" s="148"/>
      <c r="E27" s="148"/>
      <c r="F27" s="148">
        <f>IF(OR(D27="Y",E27&lt;&gt;""),20,0)</f>
        <v>0</v>
      </c>
    </row>
    <row r="28" spans="1:6" ht="15">
      <c r="A28" s="243" t="s">
        <v>45</v>
      </c>
      <c r="B28" s="244" t="s">
        <v>874</v>
      </c>
      <c r="D28" s="159"/>
      <c r="E28" s="159"/>
      <c r="F28" s="159"/>
    </row>
    <row r="29" spans="1:6" ht="28.5">
      <c r="A29" s="254" t="s">
        <v>856</v>
      </c>
      <c r="B29" s="255"/>
      <c r="D29" s="148"/>
      <c r="E29" s="148"/>
      <c r="F29" s="148">
        <f>IF(OR(D29="Y",E29&lt;&gt;""),20,0)</f>
        <v>0</v>
      </c>
    </row>
    <row r="30" spans="1:6" ht="15">
      <c r="A30" s="243" t="s">
        <v>725</v>
      </c>
      <c r="B30" s="244" t="s">
        <v>874</v>
      </c>
      <c r="D30" s="159"/>
      <c r="E30" s="159"/>
      <c r="F30" s="159"/>
    </row>
    <row r="31" spans="1:6" ht="28.5">
      <c r="A31" s="254" t="s">
        <v>857</v>
      </c>
      <c r="B31" s="255"/>
      <c r="D31" s="148"/>
      <c r="E31" s="148"/>
      <c r="F31" s="148">
        <f>IF(OR(D31="Y",E31&lt;&gt;""),15,0)</f>
        <v>0</v>
      </c>
    </row>
    <row r="32" spans="1:6" ht="15">
      <c r="A32" s="243" t="s">
        <v>47</v>
      </c>
      <c r="B32" s="244" t="s">
        <v>874</v>
      </c>
      <c r="D32" s="159"/>
      <c r="E32" s="159"/>
      <c r="F32" s="159"/>
    </row>
    <row r="33" spans="1:6">
      <c r="A33" s="254" t="s">
        <v>726</v>
      </c>
      <c r="B33" s="255"/>
      <c r="D33" s="148"/>
      <c r="E33" s="148"/>
      <c r="F33" s="148">
        <f>IF(OR(D33="Y",E33&lt;&gt;""),15,0)</f>
        <v>0</v>
      </c>
    </row>
    <row r="34" spans="1:6" ht="15">
      <c r="A34" s="243" t="s">
        <v>48</v>
      </c>
      <c r="B34" s="244" t="s">
        <v>874</v>
      </c>
      <c r="D34" s="159"/>
      <c r="E34" s="159"/>
      <c r="F34" s="159"/>
    </row>
    <row r="35" spans="1:6" ht="28.5">
      <c r="A35" s="254" t="s">
        <v>213</v>
      </c>
      <c r="B35" s="255"/>
      <c r="D35" s="148"/>
      <c r="E35" s="148"/>
      <c r="F35" s="148">
        <f>IF(OR(D35="Y",E35&lt;&gt;""),15,0)</f>
        <v>0</v>
      </c>
    </row>
    <row r="36" spans="1:6" ht="15">
      <c r="A36" s="243" t="s">
        <v>49</v>
      </c>
      <c r="B36" s="244" t="s">
        <v>874</v>
      </c>
      <c r="D36" s="159"/>
      <c r="E36" s="159"/>
      <c r="F36" s="159"/>
    </row>
    <row r="37" spans="1:6" ht="71.25">
      <c r="A37" s="254" t="s">
        <v>214</v>
      </c>
      <c r="B37" s="255"/>
      <c r="D37" s="148"/>
      <c r="E37" s="148"/>
      <c r="F37" s="148">
        <f>IF(OR(D37="Y",E37&lt;&gt;""),15,0)</f>
        <v>0</v>
      </c>
    </row>
    <row r="38" spans="1:6" ht="15">
      <c r="A38" s="243" t="s">
        <v>50</v>
      </c>
      <c r="B38" s="244" t="s">
        <v>874</v>
      </c>
      <c r="D38" s="159"/>
      <c r="E38" s="159"/>
      <c r="F38" s="159"/>
    </row>
    <row r="39" spans="1:6" ht="28.5">
      <c r="A39" s="20" t="s">
        <v>858</v>
      </c>
      <c r="B39" s="256"/>
      <c r="D39" s="148"/>
      <c r="E39" s="148"/>
      <c r="F39" s="148">
        <f>IF(OR(D39="Y",E39&lt;&gt;""),20,0)</f>
        <v>0</v>
      </c>
    </row>
    <row r="40" spans="1:6" ht="15">
      <c r="A40" s="247" t="s">
        <v>51</v>
      </c>
      <c r="B40" s="244" t="s">
        <v>874</v>
      </c>
      <c r="D40" s="159"/>
      <c r="E40" s="159"/>
      <c r="F40" s="159"/>
    </row>
    <row r="41" spans="1:6" ht="15" thickBot="1">
      <c r="A41" s="257" t="s">
        <v>727</v>
      </c>
      <c r="B41" s="258"/>
      <c r="D41" s="148"/>
      <c r="E41" s="148"/>
      <c r="F41" s="148">
        <f>IF(OR(D41="Y",E41&lt;&gt;""),15,0)</f>
        <v>0</v>
      </c>
    </row>
  </sheetData>
  <sheetProtection algorithmName="SHA-512" hashValue="MelIUCW3YWEZrCQrdElgA6c/+IRJRiL0F/v0D8bvS0zbB5a3a3kXsLsTEVhZR0Gvb4ezEiXZtPnnH3iK8ZENjQ==" saltValue="L2DaMzRBwGp5Aq2LMGWQaQ==" spinCount="100000" sheet="1" formatCells="0" formatRows="0"/>
  <protectedRanges>
    <protectedRange sqref="B25 B27 B29 B31 B33 B35 B37 B39 B41" name="範圍1"/>
  </protectedRanges>
  <mergeCells count="19">
    <mergeCell ref="A17:B17"/>
    <mergeCell ref="A9:B9"/>
    <mergeCell ref="A10:B10"/>
    <mergeCell ref="A11:B11"/>
    <mergeCell ref="A12:B12"/>
    <mergeCell ref="A13:B13"/>
    <mergeCell ref="A14:B14"/>
    <mergeCell ref="A15:B15"/>
    <mergeCell ref="D1:F1"/>
    <mergeCell ref="D5:D6"/>
    <mergeCell ref="E5:E6"/>
    <mergeCell ref="A1:B1"/>
    <mergeCell ref="A16:B16"/>
    <mergeCell ref="A5:B5"/>
    <mergeCell ref="A6:B6"/>
    <mergeCell ref="A8:B8"/>
    <mergeCell ref="D12:E12"/>
    <mergeCell ref="D13:E13"/>
    <mergeCell ref="D14:E14"/>
  </mergeCells>
  <phoneticPr fontId="3" type="noConversion"/>
  <hyperlinks>
    <hyperlink ref="B24" location="'Explanatory notes'!A191" display="Explanatory notes"/>
    <hyperlink ref="B26" location="'Explanatory notes'!A196" display="Explanatory notes"/>
    <hyperlink ref="B28" location="'Explanatory notes'!A207" display="Explanatory notes"/>
    <hyperlink ref="B30" location="'Explanatory notes'!A211" display="Explanatory notes"/>
    <hyperlink ref="B32" location="'Explanatory notes'!A216" display="Explanatory notes"/>
    <hyperlink ref="B34" location="'Explanatory notes'!A221" display="Explanatory notes"/>
    <hyperlink ref="B36" location="'Explanatory notes'!A224" display="Explanatory notes"/>
    <hyperlink ref="B38" location="'Explanatory notes'!A231" display="Explanatory notes"/>
    <hyperlink ref="B40" location="'Explanatory notes'!A237" display="Explanatory notes"/>
  </hyperlinks>
  <pageMargins left="0.47244094488188981" right="0.47244094488188981" top="1.3779527559055118" bottom="0.59055118110236227" header="0.19685039370078741" footer="0.19685039370078741"/>
  <pageSetup paperSize="9" scale="80" fitToHeight="0" orientation="landscape" r:id="rId1"/>
  <headerFooter>
    <oddHeader>&amp;L&amp;G</oddHeader>
    <oddFooter>&amp;R&amp;"Arial,標準"&amp;9Module 4 - 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Normal="100" zoomScaleSheetLayoutView="100" workbookViewId="0">
      <selection activeCell="A18" sqref="A18"/>
    </sheetView>
  </sheetViews>
  <sheetFormatPr defaultColWidth="9" defaultRowHeight="14.25" outlineLevelCol="1"/>
  <cols>
    <col min="1" max="1" width="74.125" style="5" customWidth="1"/>
    <col min="2" max="2" width="70.375" style="3" customWidth="1"/>
    <col min="3" max="3" width="9" style="3"/>
    <col min="4" max="4" width="25" style="3" hidden="1" customWidth="1" outlineLevel="1"/>
    <col min="5" max="5" width="29.375" style="3" hidden="1" customWidth="1" outlineLevel="1"/>
    <col min="6" max="6" width="16" style="3" hidden="1" customWidth="1" outlineLevel="1"/>
    <col min="7" max="7" width="9" style="3" collapsed="1"/>
    <col min="8" max="16384" width="9" style="3"/>
  </cols>
  <sheetData>
    <row r="1" spans="1:6" s="106" customFormat="1" ht="50.1" customHeight="1">
      <c r="A1" s="310" t="s">
        <v>1247</v>
      </c>
      <c r="B1" s="310"/>
      <c r="D1" s="330" t="s">
        <v>1333</v>
      </c>
      <c r="E1" s="330"/>
      <c r="F1" s="155"/>
    </row>
    <row r="2" spans="1:6" s="106" customFormat="1" ht="15">
      <c r="A2" s="107"/>
      <c r="B2" s="107"/>
      <c r="D2" s="148"/>
      <c r="E2" s="157" t="s">
        <v>1335</v>
      </c>
    </row>
    <row r="3" spans="1:6" s="101" customFormat="1" ht="18">
      <c r="A3" s="102" t="s">
        <v>1225</v>
      </c>
      <c r="D3" s="152" t="s">
        <v>1344</v>
      </c>
      <c r="E3" s="158">
        <f>SUM(F22:F32)/125</f>
        <v>0</v>
      </c>
    </row>
    <row r="4" spans="1:6" s="101" customFormat="1" ht="18">
      <c r="A4" s="102"/>
    </row>
    <row r="5" spans="1:6" s="1" customFormat="1" ht="15.75">
      <c r="A5" s="311" t="s">
        <v>0</v>
      </c>
      <c r="B5" s="311"/>
    </row>
    <row r="6" spans="1:6" s="2" customFormat="1" ht="28.5" customHeight="1">
      <c r="A6" s="312" t="s">
        <v>1226</v>
      </c>
      <c r="B6" s="312"/>
      <c r="D6" s="313"/>
      <c r="E6" s="313"/>
    </row>
    <row r="7" spans="1:6" s="2" customFormat="1" ht="12" customHeight="1">
      <c r="A7" s="6"/>
      <c r="B7" s="6"/>
      <c r="D7" s="313"/>
      <c r="E7" s="313"/>
    </row>
    <row r="8" spans="1:6" s="2" customFormat="1" ht="28.5" customHeight="1">
      <c r="A8" s="331" t="s">
        <v>20</v>
      </c>
      <c r="B8" s="331"/>
      <c r="D8" s="313"/>
      <c r="E8" s="313"/>
    </row>
    <row r="9" spans="1:6" s="2" customFormat="1">
      <c r="A9" s="334" t="s">
        <v>53</v>
      </c>
      <c r="B9" s="335"/>
    </row>
    <row r="10" spans="1:6" s="2" customFormat="1">
      <c r="A10" s="334" t="s">
        <v>54</v>
      </c>
      <c r="B10" s="335"/>
    </row>
    <row r="11" spans="1:6" s="2" customFormat="1">
      <c r="A11" s="334" t="s">
        <v>55</v>
      </c>
      <c r="B11" s="335"/>
    </row>
    <row r="12" spans="1:6" s="2" customFormat="1">
      <c r="A12" s="334" t="s">
        <v>56</v>
      </c>
      <c r="B12" s="335"/>
    </row>
    <row r="13" spans="1:6" s="2" customFormat="1">
      <c r="A13" s="334" t="s">
        <v>57</v>
      </c>
      <c r="B13" s="335"/>
    </row>
    <row r="14" spans="1:6" s="2" customFormat="1">
      <c r="A14" s="334" t="s">
        <v>58</v>
      </c>
      <c r="B14" s="335"/>
    </row>
    <row r="15" spans="1:6" s="2" customFormat="1" ht="12" customHeight="1" thickBot="1">
      <c r="A15" s="6"/>
      <c r="B15" s="6"/>
    </row>
    <row r="16" spans="1:6" ht="15.75">
      <c r="A16" s="234" t="s">
        <v>628</v>
      </c>
      <c r="B16" s="235"/>
    </row>
    <row r="17" spans="1:6" s="106" customFormat="1" ht="15.75" thickBot="1">
      <c r="A17" s="236" t="s">
        <v>1370</v>
      </c>
      <c r="B17" s="237"/>
      <c r="D17" s="154" t="s">
        <v>1372</v>
      </c>
      <c r="E17" s="154" t="s">
        <v>1373</v>
      </c>
    </row>
    <row r="18" spans="1:6" s="106" customFormat="1" ht="15.75" thickBot="1">
      <c r="A18" s="490"/>
      <c r="B18" s="238"/>
      <c r="D18" s="159"/>
      <c r="E18" s="159"/>
    </row>
    <row r="19" spans="1:6" s="106" customFormat="1" ht="15">
      <c r="A19" s="239"/>
      <c r="B19" s="240"/>
    </row>
    <row r="20" spans="1:6" ht="40.5" customHeight="1">
      <c r="A20" s="241" t="s">
        <v>5</v>
      </c>
      <c r="B20" s="242" t="s">
        <v>1216</v>
      </c>
      <c r="D20" s="154" t="s">
        <v>1341</v>
      </c>
      <c r="E20" s="154" t="s">
        <v>1345</v>
      </c>
      <c r="F20" s="154" t="s">
        <v>1342</v>
      </c>
    </row>
    <row r="21" spans="1:6" ht="15">
      <c r="A21" s="243" t="s">
        <v>53</v>
      </c>
      <c r="B21" s="244" t="s">
        <v>874</v>
      </c>
      <c r="D21" s="159"/>
      <c r="E21" s="159"/>
      <c r="F21" s="159"/>
    </row>
    <row r="22" spans="1:6">
      <c r="A22" s="20" t="s">
        <v>53</v>
      </c>
      <c r="B22" s="248"/>
      <c r="D22" s="148"/>
      <c r="E22" s="148"/>
      <c r="F22" s="148">
        <f>IF(OR(D22="Y",E22&lt;&gt;""),10,0)</f>
        <v>0</v>
      </c>
    </row>
    <row r="23" spans="1:6" ht="15">
      <c r="A23" s="243" t="s">
        <v>54</v>
      </c>
      <c r="B23" s="244" t="s">
        <v>874</v>
      </c>
      <c r="D23" s="159"/>
      <c r="E23" s="159"/>
      <c r="F23" s="159"/>
    </row>
    <row r="24" spans="1:6">
      <c r="A24" s="251" t="s">
        <v>54</v>
      </c>
      <c r="B24" s="248"/>
      <c r="D24" s="148"/>
      <c r="E24" s="148"/>
      <c r="F24" s="148">
        <f>IF(OR(D24="Y",E24&lt;&gt;""),20,0)</f>
        <v>0</v>
      </c>
    </row>
    <row r="25" spans="1:6" ht="15">
      <c r="A25" s="243" t="s">
        <v>55</v>
      </c>
      <c r="B25" s="244" t="s">
        <v>874</v>
      </c>
      <c r="D25" s="159"/>
      <c r="E25" s="159"/>
      <c r="F25" s="159"/>
    </row>
    <row r="26" spans="1:6">
      <c r="A26" s="251" t="s">
        <v>55</v>
      </c>
      <c r="B26" s="248"/>
      <c r="D26" s="148"/>
      <c r="E26" s="225"/>
      <c r="F26" s="148">
        <f>IF(OR(D26="Y",E26&lt;&gt;""),25,0)</f>
        <v>0</v>
      </c>
    </row>
    <row r="27" spans="1:6" ht="15">
      <c r="A27" s="243" t="s">
        <v>56</v>
      </c>
      <c r="B27" s="244" t="s">
        <v>874</v>
      </c>
      <c r="D27" s="159"/>
      <c r="E27" s="159"/>
      <c r="F27" s="159"/>
    </row>
    <row r="28" spans="1:6">
      <c r="A28" s="251" t="s">
        <v>729</v>
      </c>
      <c r="B28" s="248"/>
      <c r="D28" s="148"/>
      <c r="E28" s="148"/>
      <c r="F28" s="148">
        <f>IF(OR(D28="Y",E28&lt;&gt;""),25,0)</f>
        <v>0</v>
      </c>
    </row>
    <row r="29" spans="1:6" ht="15">
      <c r="A29" s="243" t="s">
        <v>57</v>
      </c>
      <c r="B29" s="244" t="s">
        <v>874</v>
      </c>
      <c r="D29" s="159"/>
      <c r="E29" s="159"/>
      <c r="F29" s="159"/>
    </row>
    <row r="30" spans="1:6">
      <c r="A30" s="20" t="s">
        <v>728</v>
      </c>
      <c r="B30" s="259"/>
      <c r="D30" s="148"/>
      <c r="E30" s="148"/>
      <c r="F30" s="148">
        <f>IF(OR(D30="Y",E30&lt;&gt;""),25,0)</f>
        <v>0</v>
      </c>
    </row>
    <row r="31" spans="1:6" ht="15">
      <c r="A31" s="243" t="s">
        <v>58</v>
      </c>
      <c r="B31" s="244" t="s">
        <v>874</v>
      </c>
      <c r="D31" s="159"/>
      <c r="E31" s="159"/>
      <c r="F31" s="159"/>
    </row>
    <row r="32" spans="1:6" ht="15" thickBot="1">
      <c r="A32" s="21" t="s">
        <v>58</v>
      </c>
      <c r="B32" s="260"/>
      <c r="D32" s="148"/>
      <c r="E32" s="148"/>
      <c r="F32" s="148">
        <f>IF(OR(D32="Y",E32&lt;&gt;""),20,0)</f>
        <v>0</v>
      </c>
    </row>
    <row r="33" spans="4:5">
      <c r="D33" s="153"/>
      <c r="E33" s="153"/>
    </row>
  </sheetData>
  <sheetProtection algorithmName="SHA-512" hashValue="ejKuRGvI3cC0zz7OicuoJnKxbLmyoWb3N9jgSYYaor8Q099l98IHoqLsrItEblbz4r94XhJPL5yVhHknzWZRQw==" saltValue="R9zh+xTA47SLypzGfWwtKQ==" spinCount="100000" sheet="1" formatCells="0" formatRows="0"/>
  <protectedRanges>
    <protectedRange sqref="B22 B24 B26 B28 B30 B32" name="範圍1"/>
  </protectedRanges>
  <mergeCells count="14">
    <mergeCell ref="D1:E1"/>
    <mergeCell ref="A1:B1"/>
    <mergeCell ref="A14:B14"/>
    <mergeCell ref="A5:B5"/>
    <mergeCell ref="A6:B6"/>
    <mergeCell ref="A8:B8"/>
    <mergeCell ref="A9:B9"/>
    <mergeCell ref="A10:B10"/>
    <mergeCell ref="A11:B11"/>
    <mergeCell ref="A12:B12"/>
    <mergeCell ref="A13:B13"/>
    <mergeCell ref="D6:E6"/>
    <mergeCell ref="D7:E7"/>
    <mergeCell ref="D8:E8"/>
  </mergeCells>
  <phoneticPr fontId="3" type="noConversion"/>
  <dataValidations count="1">
    <dataValidation type="list" allowBlank="1" showInputMessage="1" showErrorMessage="1" sqref="D18:E18">
      <formula1>"Yes, No"</formula1>
    </dataValidation>
  </dataValidations>
  <hyperlinks>
    <hyperlink ref="B21" location="'Explanatory notes'!A242" display="Explanatory notes"/>
    <hyperlink ref="B23" location="'Explanatory notes'!A249" display="Explanatory notes"/>
    <hyperlink ref="B25" location="'Explanatory notes'!A256" display="Explanatory notes"/>
    <hyperlink ref="B27" location="'Explanatory notes'!A264" display="Explanatory notes"/>
    <hyperlink ref="B29" location="'Explanatory notes'!A270" display="Explanatory notes"/>
    <hyperlink ref="B31" location="'Explanatory notes'!A276" display="Explanatory notes"/>
  </hyperlinks>
  <pageMargins left="0.47244094488188981" right="0.47244094488188981" top="1.3779527559055118" bottom="0.51181102362204722" header="0.19685039370078741" footer="0.19685039370078741"/>
  <pageSetup paperSize="9" scale="80" fitToHeight="0" orientation="landscape" r:id="rId1"/>
  <headerFooter>
    <oddHeader>&amp;L&amp;G</oddHeader>
    <oddFooter>&amp;R&amp;"Arial,標準"&amp;9Module 5 - 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zoomScale="90" zoomScaleNormal="90" zoomScaleSheetLayoutView="100" workbookViewId="0">
      <selection activeCell="A16" sqref="A16"/>
    </sheetView>
  </sheetViews>
  <sheetFormatPr defaultColWidth="9" defaultRowHeight="14.25" outlineLevelCol="1"/>
  <cols>
    <col min="1" max="1" width="74.125" style="5" customWidth="1"/>
    <col min="2" max="2" width="70.375" style="7" customWidth="1"/>
    <col min="3" max="3" width="9" style="3"/>
    <col min="4" max="4" width="25" style="3" hidden="1" customWidth="1" outlineLevel="1"/>
    <col min="5" max="5" width="26.375" style="3" hidden="1" customWidth="1" outlineLevel="1"/>
    <col min="6" max="6" width="15" style="3" hidden="1" customWidth="1" outlineLevel="1"/>
    <col min="7" max="7" width="9" style="3" collapsed="1"/>
    <col min="8" max="16384" width="9" style="3"/>
  </cols>
  <sheetData>
    <row r="1" spans="1:6" s="106" customFormat="1" ht="50.1" customHeight="1">
      <c r="A1" s="310" t="s">
        <v>1247</v>
      </c>
      <c r="B1" s="310"/>
      <c r="D1" s="330" t="s">
        <v>1333</v>
      </c>
      <c r="E1" s="330"/>
      <c r="F1" s="330"/>
    </row>
    <row r="2" spans="1:6" s="106" customFormat="1" ht="15">
      <c r="A2" s="107"/>
      <c r="B2" s="107"/>
      <c r="D2" s="149" t="s">
        <v>1332</v>
      </c>
      <c r="E2" s="150" t="s">
        <v>1334</v>
      </c>
      <c r="F2" s="150" t="s">
        <v>1335</v>
      </c>
    </row>
    <row r="3" spans="1:6" s="101" customFormat="1" ht="18">
      <c r="A3" s="102" t="s">
        <v>1227</v>
      </c>
      <c r="D3" s="148"/>
      <c r="E3" s="148" t="str">
        <f>IF(D3="N","Exemption rejected","Continue mapping")</f>
        <v>Continue mapping</v>
      </c>
      <c r="F3" s="156">
        <f>IF(E3="Exemption granted","100%",IF(E3="Exemption rejected","0%",SUM(F20:F49)/115))</f>
        <v>0</v>
      </c>
    </row>
    <row r="4" spans="1:6" s="101" customFormat="1" ht="18">
      <c r="A4" s="102"/>
    </row>
    <row r="5" spans="1:6" s="1" customFormat="1" ht="15.75">
      <c r="A5" s="311" t="s">
        <v>0</v>
      </c>
      <c r="B5" s="311"/>
    </row>
    <row r="6" spans="1:6" s="2" customFormat="1" ht="28.5" customHeight="1">
      <c r="A6" s="312" t="s">
        <v>1228</v>
      </c>
      <c r="B6" s="312"/>
      <c r="D6" s="165" t="s">
        <v>1346</v>
      </c>
      <c r="E6" s="2" t="s">
        <v>1347</v>
      </c>
    </row>
    <row r="7" spans="1:6" s="2" customFormat="1" ht="15" customHeight="1">
      <c r="A7" s="6"/>
      <c r="B7" s="6"/>
    </row>
    <row r="8" spans="1:6" s="2" customFormat="1" ht="15" customHeight="1">
      <c r="A8" s="331" t="s">
        <v>20</v>
      </c>
      <c r="B8" s="331"/>
    </row>
    <row r="9" spans="1:6" s="2" customFormat="1" ht="15" customHeight="1">
      <c r="A9" s="340" t="s">
        <v>85</v>
      </c>
      <c r="B9" s="341"/>
      <c r="D9" s="313"/>
      <c r="E9" s="313"/>
    </row>
    <row r="10" spans="1:6" s="2" customFormat="1" ht="15" customHeight="1">
      <c r="A10" s="340" t="s">
        <v>86</v>
      </c>
      <c r="B10" s="341"/>
      <c r="D10" s="313"/>
      <c r="E10" s="313"/>
    </row>
    <row r="11" spans="1:6" s="2" customFormat="1" ht="15" customHeight="1">
      <c r="A11" s="340" t="s">
        <v>87</v>
      </c>
      <c r="B11" s="341"/>
      <c r="D11" s="313"/>
      <c r="E11" s="313"/>
    </row>
    <row r="12" spans="1:6" s="2" customFormat="1" ht="15" customHeight="1">
      <c r="A12" s="340" t="s">
        <v>88</v>
      </c>
      <c r="B12" s="341"/>
    </row>
    <row r="13" spans="1:6" s="2" customFormat="1" ht="15" customHeight="1" thickBot="1">
      <c r="A13" s="6"/>
      <c r="B13" s="6"/>
    </row>
    <row r="14" spans="1:6" ht="15" customHeight="1">
      <c r="A14" s="234" t="s">
        <v>628</v>
      </c>
      <c r="B14" s="235"/>
    </row>
    <row r="15" spans="1:6" s="106" customFormat="1" ht="15.75" thickBot="1">
      <c r="A15" s="236" t="s">
        <v>1370</v>
      </c>
      <c r="B15" s="237"/>
      <c r="D15" s="154" t="s">
        <v>1377</v>
      </c>
      <c r="E15" s="154" t="s">
        <v>1378</v>
      </c>
    </row>
    <row r="16" spans="1:6" s="106" customFormat="1" ht="15.75" thickBot="1">
      <c r="A16" s="490"/>
      <c r="B16" s="238"/>
      <c r="D16" s="159"/>
      <c r="E16" s="159"/>
    </row>
    <row r="17" spans="1:6" s="106" customFormat="1" ht="15">
      <c r="A17" s="239"/>
      <c r="B17" s="240"/>
    </row>
    <row r="18" spans="1:6" ht="40.5" customHeight="1">
      <c r="A18" s="241" t="s">
        <v>5</v>
      </c>
      <c r="B18" s="242" t="s">
        <v>1216</v>
      </c>
      <c r="D18" s="154" t="s">
        <v>1341</v>
      </c>
      <c r="E18" s="154" t="s">
        <v>1345</v>
      </c>
      <c r="F18" s="154" t="s">
        <v>1342</v>
      </c>
    </row>
    <row r="19" spans="1:6" s="26" customFormat="1" ht="15">
      <c r="A19" s="243" t="s">
        <v>1186</v>
      </c>
      <c r="B19" s="261" t="s">
        <v>1187</v>
      </c>
      <c r="D19" s="159"/>
      <c r="E19" s="174"/>
      <c r="F19" s="159"/>
    </row>
    <row r="20" spans="1:6" s="26" customFormat="1">
      <c r="A20" s="251" t="s">
        <v>1188</v>
      </c>
      <c r="B20" s="248"/>
      <c r="D20" s="148"/>
      <c r="E20" s="147"/>
      <c r="F20" s="161">
        <f>IF(OR(D20="Y",E20&lt;&gt;""),10,0)</f>
        <v>0</v>
      </c>
    </row>
    <row r="21" spans="1:6" s="26" customFormat="1" ht="15">
      <c r="A21" s="247" t="s">
        <v>1189</v>
      </c>
      <c r="B21" s="261" t="s">
        <v>1187</v>
      </c>
      <c r="D21" s="159"/>
      <c r="E21" s="174"/>
      <c r="F21" s="162"/>
    </row>
    <row r="22" spans="1:6" s="26" customFormat="1" ht="28.5" customHeight="1">
      <c r="A22" s="262" t="s">
        <v>1190</v>
      </c>
      <c r="B22" s="263"/>
      <c r="D22" s="160"/>
      <c r="E22" s="177"/>
      <c r="F22" s="163"/>
    </row>
    <row r="23" spans="1:6" s="26" customFormat="1">
      <c r="A23" s="227" t="s">
        <v>1191</v>
      </c>
      <c r="B23" s="264"/>
      <c r="D23" s="148"/>
      <c r="E23" s="175"/>
      <c r="F23" s="161">
        <f>IF(OR(D23="Y",E23&lt;&gt;""),50*2/29,0)</f>
        <v>0</v>
      </c>
    </row>
    <row r="24" spans="1:6" s="26" customFormat="1">
      <c r="A24" s="227" t="s">
        <v>1192</v>
      </c>
      <c r="B24" s="264"/>
      <c r="D24" s="148"/>
      <c r="E24" s="175"/>
      <c r="F24" s="161">
        <f>IF(OR(D24="Y",E24&lt;&gt;""),50*2/29,0)</f>
        <v>0</v>
      </c>
    </row>
    <row r="25" spans="1:6" s="26" customFormat="1">
      <c r="A25" s="227" t="s">
        <v>1193</v>
      </c>
      <c r="B25" s="264"/>
      <c r="D25" s="148"/>
      <c r="E25" s="175"/>
      <c r="F25" s="161">
        <f>IF(OR(D25="Y",E25&lt;&gt;""),50*2/29,0)</f>
        <v>0</v>
      </c>
    </row>
    <row r="26" spans="1:6" s="26" customFormat="1">
      <c r="A26" s="227" t="s">
        <v>1194</v>
      </c>
      <c r="B26" s="264"/>
      <c r="D26" s="148"/>
      <c r="E26" s="175"/>
      <c r="F26" s="161">
        <f t="shared" ref="F26:F36" si="0">IF(OR(D26="Y",E26&lt;&gt;""),50*2/29,0)</f>
        <v>0</v>
      </c>
    </row>
    <row r="27" spans="1:6" s="26" customFormat="1">
      <c r="A27" s="227" t="s">
        <v>1195</v>
      </c>
      <c r="B27" s="264"/>
      <c r="D27" s="148"/>
      <c r="E27" s="171"/>
      <c r="F27" s="161">
        <f>IF(OR(D27="Y",E27&lt;&gt;""),50*1/29,0)</f>
        <v>0</v>
      </c>
    </row>
    <row r="28" spans="1:6" s="26" customFormat="1">
      <c r="A28" s="227" t="s">
        <v>1196</v>
      </c>
      <c r="B28" s="264"/>
      <c r="D28" s="148"/>
      <c r="E28" s="175"/>
      <c r="F28" s="161">
        <f t="shared" si="0"/>
        <v>0</v>
      </c>
    </row>
    <row r="29" spans="1:6" s="26" customFormat="1">
      <c r="A29" s="227" t="s">
        <v>1200</v>
      </c>
      <c r="B29" s="264"/>
      <c r="D29" s="148"/>
      <c r="E29" s="171"/>
      <c r="F29" s="161">
        <f>IF(OR(D29="Y",E29&lt;&gt;""),50*1/29,0)</f>
        <v>0</v>
      </c>
    </row>
    <row r="30" spans="1:6" s="26" customFormat="1">
      <c r="A30" s="227" t="s">
        <v>1229</v>
      </c>
      <c r="B30" s="264"/>
      <c r="D30" s="148"/>
      <c r="E30" s="171"/>
      <c r="F30" s="161">
        <f>IF(OR(D30="Y",E30&lt;&gt;""),50*1/29,0)</f>
        <v>0</v>
      </c>
    </row>
    <row r="31" spans="1:6" s="101" customFormat="1">
      <c r="A31" s="227" t="s">
        <v>1230</v>
      </c>
      <c r="B31" s="264"/>
      <c r="D31" s="148"/>
      <c r="E31" s="176"/>
      <c r="F31" s="161">
        <f>IF(OR(D31="Y",E31&lt;&gt;""),50*2/29,0)</f>
        <v>0</v>
      </c>
    </row>
    <row r="32" spans="1:6" s="26" customFormat="1">
      <c r="A32" s="227" t="s">
        <v>1197</v>
      </c>
      <c r="B32" s="264"/>
      <c r="D32" s="148"/>
      <c r="E32" s="175"/>
      <c r="F32" s="161">
        <f t="shared" si="0"/>
        <v>0</v>
      </c>
    </row>
    <row r="33" spans="1:6" s="26" customFormat="1">
      <c r="A33" s="227" t="s">
        <v>1199</v>
      </c>
      <c r="B33" s="264"/>
      <c r="D33" s="148"/>
      <c r="E33" s="175"/>
      <c r="F33" s="161">
        <f t="shared" si="0"/>
        <v>0</v>
      </c>
    </row>
    <row r="34" spans="1:6" s="101" customFormat="1">
      <c r="A34" s="227" t="s">
        <v>1231</v>
      </c>
      <c r="B34" s="264"/>
      <c r="D34" s="148"/>
      <c r="E34" s="175"/>
      <c r="F34" s="161">
        <f t="shared" si="0"/>
        <v>0</v>
      </c>
    </row>
    <row r="35" spans="1:6" s="101" customFormat="1">
      <c r="A35" s="227" t="s">
        <v>1232</v>
      </c>
      <c r="B35" s="264"/>
      <c r="D35" s="148"/>
      <c r="E35" s="171"/>
      <c r="F35" s="161">
        <f t="shared" si="0"/>
        <v>0</v>
      </c>
    </row>
    <row r="36" spans="1:6" s="26" customFormat="1">
      <c r="A36" s="227" t="s">
        <v>1198</v>
      </c>
      <c r="B36" s="264"/>
      <c r="D36" s="148"/>
      <c r="E36" s="171"/>
      <c r="F36" s="161">
        <f t="shared" si="0"/>
        <v>0</v>
      </c>
    </row>
    <row r="37" spans="1:6" s="26" customFormat="1">
      <c r="A37" s="227" t="s">
        <v>1201</v>
      </c>
      <c r="B37" s="264"/>
      <c r="D37" s="148"/>
      <c r="E37" s="171"/>
      <c r="F37" s="161">
        <f>IF(OR(D37="Y",E37&lt;&gt;""),50*1/29,0)</f>
        <v>0</v>
      </c>
    </row>
    <row r="38" spans="1:6" s="26" customFormat="1">
      <c r="A38" s="227" t="s">
        <v>1202</v>
      </c>
      <c r="B38" s="264"/>
      <c r="D38" s="148"/>
      <c r="E38" s="171"/>
      <c r="F38" s="161">
        <f>IF(OR(D38="Y",E38&lt;&gt;""),50*1/29,0)</f>
        <v>0</v>
      </c>
    </row>
    <row r="39" spans="1:6" s="26" customFormat="1">
      <c r="A39" s="227" t="s">
        <v>1203</v>
      </c>
      <c r="B39" s="264"/>
      <c r="D39" s="148"/>
      <c r="E39" s="171"/>
      <c r="F39" s="161">
        <f>IF(OR(D39="Y",E39&lt;&gt;""),50*1/29,0)</f>
        <v>0</v>
      </c>
    </row>
    <row r="40" spans="1:6" s="26" customFormat="1">
      <c r="A40" s="265" t="s">
        <v>1204</v>
      </c>
      <c r="B40" s="266"/>
      <c r="D40" s="148"/>
      <c r="E40" s="171"/>
      <c r="F40" s="161">
        <f>IF(OR(D40="Y",E40&lt;&gt;""),50*1/29,0)</f>
        <v>0</v>
      </c>
    </row>
    <row r="41" spans="1:6" s="26" customFormat="1" ht="28.5" customHeight="1">
      <c r="A41" s="267" t="s">
        <v>1205</v>
      </c>
      <c r="B41" s="261" t="s">
        <v>1206</v>
      </c>
      <c r="D41" s="159"/>
      <c r="E41" s="174"/>
      <c r="F41" s="162"/>
    </row>
    <row r="42" spans="1:6" s="26" customFormat="1">
      <c r="A42" s="226" t="s">
        <v>1207</v>
      </c>
      <c r="B42" s="268"/>
      <c r="D42" s="148"/>
      <c r="E42" s="171"/>
      <c r="F42" s="161">
        <f>IF(OR(D42="Y",E42&lt;&gt;""),30*1/5,0)</f>
        <v>0</v>
      </c>
    </row>
    <row r="43" spans="1:6" s="101" customFormat="1" ht="28.5">
      <c r="A43" s="227" t="s">
        <v>1208</v>
      </c>
      <c r="B43" s="264"/>
      <c r="D43" s="148"/>
      <c r="E43" s="171"/>
      <c r="F43" s="161">
        <f>IF(OR(D43="Y",E43&lt;&gt;""),30*2/5,0)</f>
        <v>0</v>
      </c>
    </row>
    <row r="44" spans="1:6" s="101" customFormat="1">
      <c r="A44" s="227" t="s">
        <v>1209</v>
      </c>
      <c r="B44" s="266"/>
      <c r="D44" s="148"/>
      <c r="E44" s="171"/>
      <c r="F44" s="161">
        <f>IF(OR(D44="Y",E44&lt;&gt;""),30*2/5,0)</f>
        <v>0</v>
      </c>
    </row>
    <row r="45" spans="1:6" s="105" customFormat="1" ht="28.5" customHeight="1">
      <c r="A45" s="267" t="s">
        <v>1210</v>
      </c>
      <c r="B45" s="261" t="s">
        <v>1369</v>
      </c>
      <c r="D45" s="159"/>
      <c r="E45" s="174"/>
      <c r="F45" s="162"/>
    </row>
    <row r="46" spans="1:6" s="105" customFormat="1" ht="28.5" customHeight="1">
      <c r="A46" s="262" t="s">
        <v>1211</v>
      </c>
      <c r="B46" s="263"/>
      <c r="D46" s="160"/>
      <c r="E46" s="178"/>
      <c r="F46" s="164"/>
    </row>
    <row r="47" spans="1:6" s="26" customFormat="1">
      <c r="A47" s="227" t="s">
        <v>1212</v>
      </c>
      <c r="B47" s="264"/>
      <c r="D47" s="148"/>
      <c r="E47" s="171"/>
      <c r="F47" s="161">
        <f>IF(OR(D47="Y",E47&lt;&gt;""),25/3,0)</f>
        <v>0</v>
      </c>
    </row>
    <row r="48" spans="1:6" s="26" customFormat="1">
      <c r="A48" s="227" t="s">
        <v>1213</v>
      </c>
      <c r="B48" s="264"/>
      <c r="D48" s="148"/>
      <c r="E48" s="171"/>
      <c r="F48" s="161">
        <f>IF(OR(D48="Y",E48&lt;&gt;""),25/3,0)</f>
        <v>0</v>
      </c>
    </row>
    <row r="49" spans="1:6" s="26" customFormat="1" ht="15" thickBot="1">
      <c r="A49" s="228" t="s">
        <v>1214</v>
      </c>
      <c r="B49" s="269"/>
      <c r="D49" s="148"/>
      <c r="E49" s="171"/>
      <c r="F49" s="161">
        <f>IF(OR(D49="Y",E49&lt;&gt;""),25/3,0)</f>
        <v>0</v>
      </c>
    </row>
  </sheetData>
  <sheetProtection algorithmName="SHA-512" hashValue="1KETNccSd5uMq1j+VenPK/mCA4qExSWrXBCSdlZXWUI1hTfa/9q+580USmMXwY2m0Mq4SW1hYbOniLfjOf246Q==" saltValue="otqn2kOUkbzz2UbjtjoxJQ==" spinCount="100000" sheet="1" formatCells="0" formatRows="0"/>
  <protectedRanges>
    <protectedRange sqref="B42:B44 B47:B49 B20 B23:B40" name="範圍1"/>
  </protectedRanges>
  <mergeCells count="12">
    <mergeCell ref="A12:B12"/>
    <mergeCell ref="A5:B5"/>
    <mergeCell ref="A6:B6"/>
    <mergeCell ref="A8:B8"/>
    <mergeCell ref="D1:F1"/>
    <mergeCell ref="A1:B1"/>
    <mergeCell ref="A9:B9"/>
    <mergeCell ref="A10:B10"/>
    <mergeCell ref="A11:B11"/>
    <mergeCell ref="D9:E9"/>
    <mergeCell ref="D10:E10"/>
    <mergeCell ref="D11:E11"/>
  </mergeCells>
  <phoneticPr fontId="3" type="noConversion"/>
  <dataValidations count="1">
    <dataValidation type="list" allowBlank="1" showInputMessage="1" showErrorMessage="1" sqref="D16:E16">
      <formula1>"Yes, No"</formula1>
    </dataValidation>
  </dataValidations>
  <hyperlinks>
    <hyperlink ref="B19" location="'Explanatory notes'!A281" display="Explanatory notes"/>
    <hyperlink ref="B21" location="'Explanatory notes'!A289" display="Explanatory notes"/>
    <hyperlink ref="B41" location="'Explanatory notes'!A390" display="Explanatory notes"/>
    <hyperlink ref="B45" location="'Explanatory notes'!A401" display="Explanatory notes"/>
  </hyperlinks>
  <pageMargins left="0.47244094488188981" right="0.47244094488188981" top="1.3779527559055118" bottom="0.59055118110236227" header="0.19685039370078741" footer="0.19685039370078741"/>
  <pageSetup paperSize="9" scale="80" fitToHeight="0" orientation="landscape" r:id="rId1"/>
  <headerFooter>
    <oddHeader>&amp;L&amp;G</oddHeader>
    <oddFooter>&amp;R&amp;"Arial,標準"&amp;9Module 5 -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21</vt:i4>
      </vt:variant>
    </vt:vector>
  </HeadingPairs>
  <TitlesOfParts>
    <vt:vector size="36" baseType="lpstr">
      <vt:lpstr>Sample 1</vt:lpstr>
      <vt:lpstr>Sample 2</vt:lpstr>
      <vt:lpstr>FAQ</vt:lpstr>
      <vt:lpstr>Module 1</vt:lpstr>
      <vt:lpstr>Module 2</vt:lpstr>
      <vt:lpstr>Module 3</vt:lpstr>
      <vt:lpstr>Module 4</vt:lpstr>
      <vt:lpstr>Module 5</vt:lpstr>
      <vt:lpstr>Module 6</vt:lpstr>
      <vt:lpstr>Module 7</vt:lpstr>
      <vt:lpstr>Module 8</vt:lpstr>
      <vt:lpstr>Module 9</vt:lpstr>
      <vt:lpstr>Module 10</vt:lpstr>
      <vt:lpstr>Explanatory notes</vt:lpstr>
      <vt:lpstr>Internal use</vt:lpstr>
      <vt:lpstr>'Explanatory notes'!Print_Area</vt:lpstr>
      <vt:lpstr>'Module 1'!Print_Area</vt:lpstr>
      <vt:lpstr>'Module 10'!Print_Area</vt:lpstr>
      <vt:lpstr>'Module 2'!Print_Area</vt:lpstr>
      <vt:lpstr>'Module 3'!Print_Area</vt:lpstr>
      <vt:lpstr>'Module 4'!Print_Area</vt:lpstr>
      <vt:lpstr>'Module 5'!Print_Area</vt:lpstr>
      <vt:lpstr>'Module 6'!Print_Area</vt:lpstr>
      <vt:lpstr>'Module 7'!Print_Area</vt:lpstr>
      <vt:lpstr>'Module 8'!Print_Area</vt:lpstr>
      <vt:lpstr>'Module 9'!Print_Area</vt:lpstr>
      <vt:lpstr>'Explanatory notes'!Print_Titles</vt:lpstr>
      <vt:lpstr>'Module 1'!Print_Titles</vt:lpstr>
      <vt:lpstr>'Module 10'!Print_Titles</vt:lpstr>
      <vt:lpstr>'Module 2'!Print_Titles</vt:lpstr>
      <vt:lpstr>'Module 3'!Print_Titles</vt:lpstr>
      <vt:lpstr>'Module 4'!Print_Titles</vt:lpstr>
      <vt:lpstr>'Module 5'!Print_Titles</vt:lpstr>
      <vt:lpstr>'Module 6'!Print_Titles</vt:lpstr>
      <vt:lpstr>'Module 8'!Print_Titles</vt:lpstr>
      <vt:lpstr>'Module 9'!Print_Titles</vt:lpstr>
    </vt:vector>
  </TitlesOfParts>
  <Company>HKICPA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HKICPA</dc:creator>
  <cp:lastModifiedBy>chui</cp:lastModifiedBy>
  <cp:lastPrinted>2021-04-01T00:31:19Z</cp:lastPrinted>
  <dcterms:created xsi:type="dcterms:W3CDTF">2018-03-26T02:56:40Z</dcterms:created>
  <dcterms:modified xsi:type="dcterms:W3CDTF">2021-11-04T09:00:40Z</dcterms:modified>
</cp:coreProperties>
</file>