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2"/>
  </bookViews>
  <sheets>
    <sheet name="bkgd 1" sheetId="1" r:id="rId1"/>
    <sheet name="bkgd 2" sheetId="2" r:id="rId2"/>
    <sheet name="bkgd 3" sheetId="3" r:id="rId3"/>
    <sheet name="financial statements" sheetId="4" r:id="rId4"/>
    <sheet name="working" sheetId="5" r:id="rId5"/>
  </sheets>
  <definedNames>
    <definedName name="_xlnm.Print_Area" localSheetId="0">'bkgd 1'!$A$1:$F$75</definedName>
    <definedName name="_xlnm.Print_Area" localSheetId="2">'bkgd 3'!$A$1:$E$75</definedName>
    <definedName name="_xlnm.Print_Area" localSheetId="3">'financial statements'!$A$1:$E$54</definedName>
    <definedName name="_xlnm.Print_Area" localSheetId="4">'working'!$A$1:$S$57</definedName>
  </definedNames>
  <calcPr fullCalcOnLoad="1"/>
</workbook>
</file>

<file path=xl/sharedStrings.xml><?xml version="1.0" encoding="utf-8"?>
<sst xmlns="http://schemas.openxmlformats.org/spreadsheetml/2006/main" count="226" uniqueCount="196">
  <si>
    <t>HK$'000</t>
  </si>
  <si>
    <t>Property, plant and equipment</t>
  </si>
  <si>
    <t>Non-current assets</t>
  </si>
  <si>
    <t>Investment in an associate</t>
  </si>
  <si>
    <t>Pledged bank deposits</t>
  </si>
  <si>
    <t>Current assets</t>
  </si>
  <si>
    <t>Inventories</t>
  </si>
  <si>
    <t>Trade receivables, deposits and prepayments</t>
  </si>
  <si>
    <t>Bank balances and cash</t>
  </si>
  <si>
    <t>Current liabilities</t>
  </si>
  <si>
    <t>Tax liabilities</t>
  </si>
  <si>
    <t>Total assets</t>
  </si>
  <si>
    <t>Equity</t>
  </si>
  <si>
    <t>Share capital</t>
  </si>
  <si>
    <t>Total equity</t>
  </si>
  <si>
    <t>Non-current liabilities</t>
  </si>
  <si>
    <t xml:space="preserve">Obligations under finance leases </t>
  </si>
  <si>
    <t>Bank borrowings</t>
  </si>
  <si>
    <t>Deferred tax liabilities</t>
  </si>
  <si>
    <t>Total liabilities</t>
  </si>
  <si>
    <t>Total equity and liabilities</t>
  </si>
  <si>
    <t>Financial assets carried at fair value through profit or loss</t>
  </si>
  <si>
    <t>Amount due to a related party</t>
  </si>
  <si>
    <t>Deferred revenue</t>
  </si>
  <si>
    <t>Consolidated statement of cash flows for the year ended 31 December 2011</t>
  </si>
  <si>
    <t>Operating activities</t>
  </si>
  <si>
    <t>Profit before tax</t>
  </si>
  <si>
    <t>Adjustments for:</t>
  </si>
  <si>
    <t>Cash generated from operating activities</t>
  </si>
  <si>
    <t>Investing activities</t>
  </si>
  <si>
    <t>Financing activities</t>
  </si>
  <si>
    <t>Net cash generated from operating activities</t>
  </si>
  <si>
    <t>Operating cash flows before movements in working capital</t>
  </si>
  <si>
    <t>Net cash used in financing activities</t>
  </si>
  <si>
    <t>Net increase in cash and cash equivalents</t>
  </si>
  <si>
    <t>Cash and cash equivalents at the beginning of the year</t>
  </si>
  <si>
    <t>Cash and cash equivalents at the end of the year</t>
  </si>
  <si>
    <t>HK$'000</t>
  </si>
  <si>
    <t>Trade payables and accruals</t>
  </si>
  <si>
    <t>Investment property</t>
  </si>
  <si>
    <t xml:space="preserve">Bank borrowings </t>
  </si>
  <si>
    <t>Share premium</t>
  </si>
  <si>
    <t>Retained profits</t>
  </si>
  <si>
    <t>Exchange reserve</t>
  </si>
  <si>
    <t>Share option reserve</t>
  </si>
  <si>
    <t>Operating</t>
  </si>
  <si>
    <t>Investing</t>
  </si>
  <si>
    <t>Financing</t>
  </si>
  <si>
    <t>Non-cash</t>
  </si>
  <si>
    <t>Control</t>
  </si>
  <si>
    <t>Movement</t>
  </si>
  <si>
    <t>Inflow/(outflow)</t>
  </si>
  <si>
    <t>Net cash used in investing activities</t>
  </si>
  <si>
    <t>Workshop for Group Accounting II: Consolidated statement of cash flows</t>
  </si>
  <si>
    <t>Case 1</t>
  </si>
  <si>
    <t>Background</t>
  </si>
  <si>
    <t xml:space="preserve">Sunrise is a company incorporated and listed in Hong Kong and is principally engaged in the </t>
  </si>
  <si>
    <t>manufacturing of electronic products. The draft consolidated financial statements for the year</t>
  </si>
  <si>
    <t xml:space="preserve">ended 31 December 2011 are shown as follows: </t>
  </si>
  <si>
    <t>Consolidated Statement of Comprehensive Income for the year ended 31 December 2011</t>
  </si>
  <si>
    <t>Note</t>
  </si>
  <si>
    <t>HK$'000</t>
  </si>
  <si>
    <t>Revenue</t>
  </si>
  <si>
    <t>Cost of sales</t>
  </si>
  <si>
    <t>Gross profit</t>
  </si>
  <si>
    <t>Valuation gains on investment property</t>
  </si>
  <si>
    <t>Other income</t>
  </si>
  <si>
    <t>(a)</t>
  </si>
  <si>
    <t>Selling and distribution costs</t>
  </si>
  <si>
    <t>Administrative expenses</t>
  </si>
  <si>
    <t>Loss on disposal of an associate</t>
  </si>
  <si>
    <t>(e)</t>
  </si>
  <si>
    <t>Finance costs</t>
  </si>
  <si>
    <t>Profit before tax</t>
  </si>
  <si>
    <t>(b)</t>
  </si>
  <si>
    <t>Income tax expense</t>
  </si>
  <si>
    <t>Profit for the year</t>
  </si>
  <si>
    <t>Other comprehensive income:</t>
  </si>
  <si>
    <t>Exchange differences on translating foreign operations</t>
  </si>
  <si>
    <t>(g)</t>
  </si>
  <si>
    <t>Total comprehensive income for the year</t>
  </si>
  <si>
    <t>Consolidated Statement of Financial Position as at 31 December 2011</t>
  </si>
  <si>
    <t>Non-current assets</t>
  </si>
  <si>
    <t>Property, plant and equipment</t>
  </si>
  <si>
    <t>(c )</t>
  </si>
  <si>
    <t>Investment property</t>
  </si>
  <si>
    <t>Investment in an associate</t>
  </si>
  <si>
    <t>Pledged bank deposits</t>
  </si>
  <si>
    <t>(f)</t>
  </si>
  <si>
    <t>Current assets</t>
  </si>
  <si>
    <t>Inventories</t>
  </si>
  <si>
    <t>Trade receivables, deposits and prepayments</t>
  </si>
  <si>
    <t>Financial assets carried at fair value through profit or loss (FVTPL)</t>
  </si>
  <si>
    <t>Bank balances and cash</t>
  </si>
  <si>
    <t>Total assets</t>
  </si>
  <si>
    <t>Equity</t>
  </si>
  <si>
    <t>Share capital</t>
  </si>
  <si>
    <t>(d)</t>
  </si>
  <si>
    <t>Reserves</t>
  </si>
  <si>
    <t>Total equity</t>
  </si>
  <si>
    <t>Non-current liabilities</t>
  </si>
  <si>
    <t xml:space="preserve">Obligations under finance leases </t>
  </si>
  <si>
    <t>(h)</t>
  </si>
  <si>
    <t>Bank borrowings</t>
  </si>
  <si>
    <t>Deferred tax liabilities</t>
  </si>
  <si>
    <t>Current liabilities</t>
  </si>
  <si>
    <t>Trade payables and accruals</t>
  </si>
  <si>
    <t>Amount due to a related party</t>
  </si>
  <si>
    <t xml:space="preserve">Bank borrowings </t>
  </si>
  <si>
    <t>Tax liabilities</t>
  </si>
  <si>
    <t>Deferred revenue</t>
  </si>
  <si>
    <t>Total liabilities</t>
  </si>
  <si>
    <t>Total equity and liabilities</t>
  </si>
  <si>
    <t>Consolidated Statement of Changes in Equity for the year ended 31 December 2011</t>
  </si>
  <si>
    <t>Share</t>
  </si>
  <si>
    <t>Retained</t>
  </si>
  <si>
    <t>Exchange</t>
  </si>
  <si>
    <t>Share option</t>
  </si>
  <si>
    <t>Total</t>
  </si>
  <si>
    <t>capital</t>
  </si>
  <si>
    <t>premium</t>
  </si>
  <si>
    <t>profits</t>
  </si>
  <si>
    <t>reserve</t>
  </si>
  <si>
    <t>equity</t>
  </si>
  <si>
    <t>At 1 January 2011</t>
  </si>
  <si>
    <t>Total comprehensive</t>
  </si>
  <si>
    <t>income for the year</t>
  </si>
  <si>
    <t>Exercise of share options</t>
  </si>
  <si>
    <t>Recognition of equity-</t>
  </si>
  <si>
    <t>settled share-based</t>
  </si>
  <si>
    <t>payment</t>
  </si>
  <si>
    <t>Final dividend paid in</t>
  </si>
  <si>
    <t>respect of 2010</t>
  </si>
  <si>
    <t>Interim dividend paid</t>
  </si>
  <si>
    <t>in respect of 2011</t>
  </si>
  <si>
    <t>At 31 December 2011</t>
  </si>
  <si>
    <t>Additional information</t>
  </si>
  <si>
    <t>HK$'000</t>
  </si>
  <si>
    <t>(a)</t>
  </si>
  <si>
    <t>Other income</t>
  </si>
  <si>
    <t>Interest income</t>
  </si>
  <si>
    <t>Fair value gain on financial assets carried at FVTPL</t>
  </si>
  <si>
    <t>(b)</t>
  </si>
  <si>
    <t>Profit before tax</t>
  </si>
  <si>
    <t>Profit before tax has been arrived at after charging:</t>
  </si>
  <si>
    <t xml:space="preserve">Depreciation </t>
  </si>
  <si>
    <t>Equity-settled share-based payment</t>
  </si>
  <si>
    <t>Salaries, wages and other benefits</t>
  </si>
  <si>
    <t>Contribution to retirement benefit plans</t>
  </si>
  <si>
    <t>Loss on disposal of property, plant and equipment</t>
  </si>
  <si>
    <t>Impairment loss recognised on trade receivable</t>
  </si>
  <si>
    <t>Direct operating expense arising from investment property</t>
  </si>
  <si>
    <t>Audit fee</t>
  </si>
  <si>
    <t>(c )</t>
  </si>
  <si>
    <t>Property, plant and equipment</t>
  </si>
  <si>
    <t xml:space="preserve">Cost </t>
  </si>
  <si>
    <t>At 31 December 2010</t>
  </si>
  <si>
    <t>Exchange differences</t>
  </si>
  <si>
    <t>Additions</t>
  </si>
  <si>
    <t>Disposals</t>
  </si>
  <si>
    <t>At 31 December 2011</t>
  </si>
  <si>
    <t>Depreciation</t>
  </si>
  <si>
    <t>Charge for the year</t>
  </si>
  <si>
    <t>Carrying amounts</t>
  </si>
  <si>
    <t>(d)</t>
  </si>
  <si>
    <t xml:space="preserve">Pursuant to the service agreement between Sunrise and a director of Sunrise dated </t>
  </si>
  <si>
    <t>1 March 2010, an option to subscribe for 6.8 million shares in the Company at an exercise</t>
  </si>
  <si>
    <t xml:space="preserve"> price equal to the par value of HK$0.01 per share (the "pre-IPO Share Option") was granted</t>
  </si>
  <si>
    <t xml:space="preserve"> to the director. The Pre-IPO Share Option, which serves as an incentive for the director,</t>
  </si>
  <si>
    <t xml:space="preserve"> shall be exercised during the period from 1January to 31 December 2011 and the option </t>
  </si>
  <si>
    <t xml:space="preserve">holder has to be in employment with Sunrise when he exercises the options. The estimated </t>
  </si>
  <si>
    <t>fair value of the Pre-IPO Share Option at the date of grant is HK$4.05 million.</t>
  </si>
  <si>
    <t>(e)</t>
  </si>
  <si>
    <t>On 1 January 2011, Sunrise disposed of its entire 20% interest in an associate for a cash</t>
  </si>
  <si>
    <t>consideration of HK$3.86 million, resulting in a loss on disposal of HK$7.888 million.</t>
  </si>
  <si>
    <t>(f)</t>
  </si>
  <si>
    <t xml:space="preserve">As at 31 December 2011, bank deposits of HK$7.93 million has been pledged to secure </t>
  </si>
  <si>
    <t>Sunrise's banking facilities in terms of short-term bank borrowings and long-term borrowings.</t>
  </si>
  <si>
    <t>(g)</t>
  </si>
  <si>
    <t xml:space="preserve">Exchange differences arising on translation of foreign operations recognised directly in </t>
  </si>
  <si>
    <t xml:space="preserve">equity for the year ended 31 December 2011 were made on the translation of the financial </t>
  </si>
  <si>
    <t>statements of the 100% owned foreign subsidiaries. The exchange gains/(losses) were</t>
  </si>
  <si>
    <t>found to be made up as follows:</t>
  </si>
  <si>
    <t>Inventories</t>
  </si>
  <si>
    <t>Trade receivables</t>
  </si>
  <si>
    <t>Trade payables</t>
  </si>
  <si>
    <t>Bank balances and cash</t>
  </si>
  <si>
    <t>(h)</t>
  </si>
  <si>
    <t xml:space="preserve">During the year, Sunrise drew a new loan of HK$2.5 million for financing the purchase of part </t>
  </si>
  <si>
    <t xml:space="preserve">of the plant and equipment. In addition, Sunrise acquired HK$450,000 of equipment by a </t>
  </si>
  <si>
    <t xml:space="preserve">finance lease. </t>
  </si>
  <si>
    <t>Required</t>
  </si>
  <si>
    <t>Prepare the consolidated statement of cash flows and the related disclosures of Sunrise</t>
  </si>
  <si>
    <t>for the year ended 31 December 2011.</t>
  </si>
  <si>
    <t xml:space="preserve">(Assume interest received and interest paid are classified as investing activities and </t>
  </si>
  <si>
    <t>financing activities respectively.)</t>
  </si>
</sst>
</file>

<file path=xl/styles.xml><?xml version="1.0" encoding="utf-8"?>
<styleSheet xmlns="http://schemas.openxmlformats.org/spreadsheetml/2006/main">
  <numFmts count="1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* \(#,##0.0\);_(* &quot;-&quot;??_);_(@_)"/>
    <numFmt numFmtId="177" formatCode="_(* #,##0_);_(* \(#,##0\);_(* &quot;-&quot;??_);_(@_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2" fillId="0" borderId="0" xfId="33" applyNumberFormat="1" applyFont="1" applyAlignment="1">
      <alignment vertical="center"/>
    </xf>
    <xf numFmtId="0" fontId="42" fillId="0" borderId="0" xfId="0" applyFont="1" applyAlignment="1">
      <alignment horizontal="center" vertical="center"/>
    </xf>
    <xf numFmtId="177" fontId="42" fillId="0" borderId="10" xfId="33" applyNumberFormat="1" applyFont="1" applyBorder="1" applyAlignment="1">
      <alignment vertical="center"/>
    </xf>
    <xf numFmtId="177" fontId="42" fillId="0" borderId="11" xfId="33" applyNumberFormat="1" applyFont="1" applyBorder="1" applyAlignment="1">
      <alignment vertical="center"/>
    </xf>
    <xf numFmtId="177" fontId="42" fillId="0" borderId="12" xfId="33" applyNumberFormat="1" applyFont="1" applyBorder="1" applyAlignment="1">
      <alignment vertical="center"/>
    </xf>
    <xf numFmtId="177" fontId="42" fillId="0" borderId="12" xfId="0" applyNumberFormat="1" applyFont="1" applyBorder="1" applyAlignment="1">
      <alignment vertical="center"/>
    </xf>
    <xf numFmtId="177" fontId="42" fillId="0" borderId="13" xfId="33" applyNumberFormat="1" applyFont="1" applyBorder="1" applyAlignment="1">
      <alignment vertical="center"/>
    </xf>
    <xf numFmtId="177" fontId="42" fillId="0" borderId="13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77" fontId="42" fillId="0" borderId="0" xfId="33" applyNumberFormat="1" applyFont="1" applyBorder="1" applyAlignment="1">
      <alignment vertical="center"/>
    </xf>
    <xf numFmtId="177" fontId="42" fillId="0" borderId="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177" fontId="42" fillId="0" borderId="0" xfId="33" applyNumberFormat="1" applyFont="1" applyAlignment="1">
      <alignment horizontal="center" vertical="center"/>
    </xf>
    <xf numFmtId="177" fontId="42" fillId="0" borderId="0" xfId="33" applyNumberFormat="1" applyFont="1" applyFill="1" applyAlignment="1">
      <alignment vertical="center"/>
    </xf>
    <xf numFmtId="0" fontId="42" fillId="0" borderId="0" xfId="0" applyFont="1" applyAlignment="1">
      <alignment vertical="center" wrapText="1"/>
    </xf>
    <xf numFmtId="177" fontId="42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177" fontId="45" fillId="0" borderId="0" xfId="33" applyNumberFormat="1" applyFont="1" applyFill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77" fontId="45" fillId="0" borderId="0" xfId="33" applyNumberFormat="1" applyFont="1" applyAlignment="1">
      <alignment vertical="center"/>
    </xf>
    <xf numFmtId="0" fontId="45" fillId="0" borderId="15" xfId="0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2" fillId="0" borderId="14" xfId="33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vertical="center"/>
    </xf>
    <xf numFmtId="177" fontId="45" fillId="0" borderId="17" xfId="33" applyNumberFormat="1" applyFont="1" applyFill="1" applyBorder="1" applyAlignment="1">
      <alignment vertical="center"/>
    </xf>
    <xf numFmtId="177" fontId="45" fillId="0" borderId="18" xfId="33" applyNumberFormat="1" applyFont="1" applyFill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177" fontId="42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 wrapText="1"/>
    </xf>
    <xf numFmtId="0" fontId="45" fillId="0" borderId="18" xfId="0" applyFont="1" applyFill="1" applyBorder="1" applyAlignment="1">
      <alignment vertical="center"/>
    </xf>
    <xf numFmtId="177" fontId="42" fillId="0" borderId="19" xfId="33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7" fontId="42" fillId="0" borderId="0" xfId="0" applyNumberFormat="1" applyFont="1" applyFill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177" fontId="42" fillId="0" borderId="11" xfId="0" applyNumberFormat="1" applyFont="1" applyBorder="1" applyAlignment="1">
      <alignment vertical="center"/>
    </xf>
    <xf numFmtId="177" fontId="42" fillId="0" borderId="0" xfId="33" applyNumberFormat="1" applyFont="1" applyBorder="1" applyAlignment="1">
      <alignment horizontal="center" vertical="center"/>
    </xf>
    <xf numFmtId="177" fontId="42" fillId="0" borderId="11" xfId="33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177" fontId="42" fillId="0" borderId="22" xfId="33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SheetLayoutView="100" zoomScalePageLayoutView="0" workbookViewId="0" topLeftCell="A46">
      <selection activeCell="A54" sqref="A54"/>
    </sheetView>
  </sheetViews>
  <sheetFormatPr defaultColWidth="9.00390625" defaultRowHeight="15.75"/>
  <cols>
    <col min="1" max="1" width="44.50390625" style="2" customWidth="1"/>
    <col min="2" max="2" width="5.875" style="2" customWidth="1"/>
    <col min="3" max="3" width="16.25390625" style="2" customWidth="1"/>
    <col min="4" max="4" width="1.00390625" style="12" customWidth="1"/>
    <col min="5" max="5" width="15.625" style="2" customWidth="1"/>
    <col min="6" max="16384" width="9.00390625" style="2" customWidth="1"/>
  </cols>
  <sheetData>
    <row r="1" ht="15.75">
      <c r="A1" s="1" t="s">
        <v>53</v>
      </c>
    </row>
    <row r="3" ht="15.75">
      <c r="A3" s="1" t="s">
        <v>54</v>
      </c>
    </row>
    <row r="5" ht="15">
      <c r="A5" s="2" t="s">
        <v>55</v>
      </c>
    </row>
    <row r="7" ht="15">
      <c r="A7" s="2" t="s">
        <v>56</v>
      </c>
    </row>
    <row r="8" ht="15">
      <c r="A8" s="2" t="s">
        <v>57</v>
      </c>
    </row>
    <row r="9" ht="15">
      <c r="A9" s="2" t="s">
        <v>58</v>
      </c>
    </row>
    <row r="11" ht="15">
      <c r="A11" s="3" t="s">
        <v>59</v>
      </c>
    </row>
    <row r="13" spans="3:5" ht="15">
      <c r="C13" s="5" t="s">
        <v>60</v>
      </c>
      <c r="E13" s="5" t="s">
        <v>61</v>
      </c>
    </row>
    <row r="14" spans="1:5" ht="15">
      <c r="A14" s="2" t="s">
        <v>62</v>
      </c>
      <c r="C14" s="5"/>
      <c r="E14" s="4">
        <v>1873860</v>
      </c>
    </row>
    <row r="15" spans="1:5" ht="15">
      <c r="A15" s="2" t="s">
        <v>63</v>
      </c>
      <c r="C15" s="5"/>
      <c r="E15" s="6">
        <v>-1550088</v>
      </c>
    </row>
    <row r="16" spans="1:5" ht="15">
      <c r="A16" s="2" t="s">
        <v>64</v>
      </c>
      <c r="C16" s="5"/>
      <c r="E16" s="4">
        <f>SUM(E14:E15)</f>
        <v>323772</v>
      </c>
    </row>
    <row r="17" spans="1:5" ht="15">
      <c r="A17" s="2" t="s">
        <v>65</v>
      </c>
      <c r="C17" s="5"/>
      <c r="E17" s="4">
        <v>2000</v>
      </c>
    </row>
    <row r="18" spans="1:5" ht="15">
      <c r="A18" s="2" t="s">
        <v>66</v>
      </c>
      <c r="C18" s="5" t="s">
        <v>67</v>
      </c>
      <c r="E18" s="4">
        <v>5306</v>
      </c>
    </row>
    <row r="19" spans="1:5" ht="15">
      <c r="A19" s="2" t="s">
        <v>68</v>
      </c>
      <c r="C19" s="5"/>
      <c r="E19" s="4">
        <v>-50610</v>
      </c>
    </row>
    <row r="20" spans="1:5" ht="15">
      <c r="A20" s="2" t="s">
        <v>69</v>
      </c>
      <c r="C20" s="5"/>
      <c r="E20" s="4">
        <v>-153256</v>
      </c>
    </row>
    <row r="21" spans="1:5" ht="15">
      <c r="A21" s="2" t="s">
        <v>70</v>
      </c>
      <c r="C21" s="5" t="s">
        <v>71</v>
      </c>
      <c r="E21" s="4">
        <v>-7888</v>
      </c>
    </row>
    <row r="22" spans="1:5" ht="15">
      <c r="A22" s="2" t="s">
        <v>72</v>
      </c>
      <c r="C22" s="5"/>
      <c r="E22" s="6">
        <v>-6012</v>
      </c>
    </row>
    <row r="23" spans="1:5" ht="15">
      <c r="A23" s="2" t="s">
        <v>73</v>
      </c>
      <c r="C23" s="5" t="s">
        <v>74</v>
      </c>
      <c r="E23" s="4">
        <f>SUM(E16:E22)</f>
        <v>113312</v>
      </c>
    </row>
    <row r="24" spans="1:5" ht="15">
      <c r="A24" s="2" t="s">
        <v>75</v>
      </c>
      <c r="C24" s="5"/>
      <c r="E24" s="6">
        <v>-17820</v>
      </c>
    </row>
    <row r="25" spans="1:5" ht="15">
      <c r="A25" s="2" t="s">
        <v>76</v>
      </c>
      <c r="C25" s="5"/>
      <c r="E25" s="4">
        <f>SUM(E23:E24)</f>
        <v>95492</v>
      </c>
    </row>
    <row r="26" spans="3:5" ht="15">
      <c r="C26" s="5"/>
      <c r="E26" s="4"/>
    </row>
    <row r="27" spans="1:5" ht="15">
      <c r="A27" s="2" t="s">
        <v>77</v>
      </c>
      <c r="C27" s="5"/>
      <c r="E27" s="4"/>
    </row>
    <row r="28" spans="1:5" ht="30">
      <c r="A28" s="19" t="s">
        <v>78</v>
      </c>
      <c r="C28" s="5" t="s">
        <v>79</v>
      </c>
      <c r="E28" s="4">
        <v>1414</v>
      </c>
    </row>
    <row r="29" spans="1:5" ht="15.75" thickBot="1">
      <c r="A29" s="2" t="s">
        <v>80</v>
      </c>
      <c r="C29" s="5"/>
      <c r="E29" s="7">
        <f>SUM(E25:E28)</f>
        <v>96906</v>
      </c>
    </row>
    <row r="30" ht="15.75" thickTop="1">
      <c r="E30" s="4"/>
    </row>
    <row r="31" ht="15">
      <c r="E31" s="4"/>
    </row>
    <row r="32" spans="1:5" ht="15">
      <c r="A32" s="3" t="s">
        <v>81</v>
      </c>
      <c r="E32" s="4"/>
    </row>
    <row r="33" ht="15">
      <c r="E33" s="4"/>
    </row>
    <row r="34" spans="2:5" ht="15">
      <c r="B34" s="5"/>
      <c r="C34" s="5">
        <v>2011</v>
      </c>
      <c r="D34" s="13"/>
      <c r="E34" s="5">
        <v>2010</v>
      </c>
    </row>
    <row r="35" spans="2:5" ht="15">
      <c r="B35" s="5"/>
      <c r="C35" s="5" t="s">
        <v>61</v>
      </c>
      <c r="D35" s="13"/>
      <c r="E35" s="5" t="s">
        <v>61</v>
      </c>
    </row>
    <row r="36" spans="1:5" ht="15.75">
      <c r="A36" s="1" t="s">
        <v>82</v>
      </c>
      <c r="B36" s="5"/>
      <c r="E36" s="4"/>
    </row>
    <row r="37" spans="1:5" ht="15">
      <c r="A37" s="2" t="s">
        <v>83</v>
      </c>
      <c r="B37" s="5" t="s">
        <v>84</v>
      </c>
      <c r="C37" s="4">
        <v>115568</v>
      </c>
      <c r="D37" s="14"/>
      <c r="E37" s="4">
        <v>114170</v>
      </c>
    </row>
    <row r="38" spans="1:5" ht="15">
      <c r="A38" s="2" t="s">
        <v>85</v>
      </c>
      <c r="B38" s="5"/>
      <c r="C38" s="4">
        <v>20000</v>
      </c>
      <c r="D38" s="14"/>
      <c r="E38" s="4">
        <v>18000</v>
      </c>
    </row>
    <row r="39" spans="1:5" ht="15">
      <c r="A39" s="2" t="s">
        <v>86</v>
      </c>
      <c r="B39" s="5" t="s">
        <v>71</v>
      </c>
      <c r="C39" s="4">
        <v>0</v>
      </c>
      <c r="D39" s="14"/>
      <c r="E39" s="4">
        <v>11748</v>
      </c>
    </row>
    <row r="40" spans="1:5" ht="15">
      <c r="A40" s="2" t="s">
        <v>87</v>
      </c>
      <c r="B40" s="5" t="s">
        <v>88</v>
      </c>
      <c r="C40" s="4">
        <v>2330</v>
      </c>
      <c r="D40" s="14"/>
      <c r="E40" s="4">
        <v>2600</v>
      </c>
    </row>
    <row r="41" spans="2:5" ht="15">
      <c r="B41" s="5"/>
      <c r="C41" s="8">
        <f>SUM(C37:C40)</f>
        <v>137898</v>
      </c>
      <c r="D41" s="14"/>
      <c r="E41" s="8">
        <f>SUM(E37:E40)</f>
        <v>146518</v>
      </c>
    </row>
    <row r="42" spans="2:5" ht="15">
      <c r="B42" s="5"/>
      <c r="C42" s="4"/>
      <c r="D42" s="14"/>
      <c r="E42" s="4"/>
    </row>
    <row r="43" spans="1:5" ht="15.75">
      <c r="A43" s="1" t="s">
        <v>89</v>
      </c>
      <c r="B43" s="5"/>
      <c r="C43" s="4"/>
      <c r="D43" s="14"/>
      <c r="E43" s="4"/>
    </row>
    <row r="44" spans="1:5" ht="15">
      <c r="A44" s="2" t="s">
        <v>90</v>
      </c>
      <c r="B44" s="5"/>
      <c r="C44" s="4">
        <v>288151</v>
      </c>
      <c r="D44" s="14"/>
      <c r="E44" s="4">
        <v>339560</v>
      </c>
    </row>
    <row r="45" spans="1:5" ht="15">
      <c r="A45" s="2" t="s">
        <v>91</v>
      </c>
      <c r="B45" s="5"/>
      <c r="C45" s="4">
        <v>698542</v>
      </c>
      <c r="D45" s="14"/>
      <c r="E45" s="4">
        <v>663521</v>
      </c>
    </row>
    <row r="46" spans="1:5" ht="30">
      <c r="A46" s="49" t="s">
        <v>92</v>
      </c>
      <c r="B46" s="5"/>
      <c r="C46" s="4">
        <v>6230</v>
      </c>
      <c r="D46" s="14"/>
      <c r="E46" s="4">
        <v>5840</v>
      </c>
    </row>
    <row r="47" spans="1:5" ht="15">
      <c r="A47" s="2" t="s">
        <v>87</v>
      </c>
      <c r="B47" s="5" t="s">
        <v>88</v>
      </c>
      <c r="C47" s="4">
        <v>5600</v>
      </c>
      <c r="D47" s="14"/>
      <c r="E47" s="4">
        <v>20500</v>
      </c>
    </row>
    <row r="48" spans="1:5" ht="15">
      <c r="A48" s="2" t="s">
        <v>93</v>
      </c>
      <c r="B48" s="5"/>
      <c r="C48" s="4">
        <v>205500</v>
      </c>
      <c r="D48" s="14"/>
      <c r="E48" s="4">
        <v>135821</v>
      </c>
    </row>
    <row r="49" spans="2:5" ht="15">
      <c r="B49" s="5"/>
      <c r="C49" s="8">
        <f>SUM(C44:C48)</f>
        <v>1204023</v>
      </c>
      <c r="D49" s="14"/>
      <c r="E49" s="8">
        <f>SUM(E44:E48)</f>
        <v>1165242</v>
      </c>
    </row>
    <row r="50" spans="2:5" ht="15">
      <c r="B50" s="5"/>
      <c r="C50" s="4"/>
      <c r="D50" s="14"/>
      <c r="E50" s="4"/>
    </row>
    <row r="51" spans="1:5" ht="15.75" thickBot="1">
      <c r="A51" s="2" t="s">
        <v>94</v>
      </c>
      <c r="B51" s="5"/>
      <c r="C51" s="10">
        <f>C41+C49</f>
        <v>1341921</v>
      </c>
      <c r="D51" s="14"/>
      <c r="E51" s="10">
        <f>E41+E49</f>
        <v>1311760</v>
      </c>
    </row>
    <row r="52" spans="2:5" ht="15.75" thickTop="1">
      <c r="B52" s="5"/>
      <c r="C52" s="4"/>
      <c r="D52" s="14"/>
      <c r="E52" s="4"/>
    </row>
    <row r="53" spans="1:2" ht="15.75">
      <c r="A53" s="1" t="s">
        <v>95</v>
      </c>
      <c r="B53" s="5"/>
    </row>
    <row r="54" spans="1:5" ht="15">
      <c r="A54" s="2" t="s">
        <v>96</v>
      </c>
      <c r="B54" s="5" t="s">
        <v>97</v>
      </c>
      <c r="C54" s="4">
        <v>10068</v>
      </c>
      <c r="D54" s="14"/>
      <c r="E54" s="4">
        <v>10000</v>
      </c>
    </row>
    <row r="55" spans="1:5" ht="15">
      <c r="A55" s="2" t="s">
        <v>98</v>
      </c>
      <c r="B55" s="5"/>
      <c r="C55" s="4">
        <v>519075</v>
      </c>
      <c r="D55" s="14"/>
      <c r="E55" s="4">
        <v>444836</v>
      </c>
    </row>
    <row r="56" spans="1:5" ht="15">
      <c r="A56" s="2" t="s">
        <v>99</v>
      </c>
      <c r="B56" s="5"/>
      <c r="C56" s="8">
        <f>SUM(C54:C55)</f>
        <v>529143</v>
      </c>
      <c r="D56" s="14"/>
      <c r="E56" s="8">
        <f>SUM(E54:E55)</f>
        <v>454836</v>
      </c>
    </row>
    <row r="57" spans="2:5" ht="15">
      <c r="B57" s="5"/>
      <c r="C57" s="4"/>
      <c r="D57" s="14"/>
      <c r="E57" s="4"/>
    </row>
    <row r="58" spans="1:5" ht="15.75">
      <c r="A58" s="1" t="s">
        <v>100</v>
      </c>
      <c r="B58" s="5"/>
      <c r="C58" s="4"/>
      <c r="D58" s="14"/>
      <c r="E58" s="4"/>
    </row>
    <row r="59" spans="1:5" ht="15">
      <c r="A59" s="2" t="s">
        <v>101</v>
      </c>
      <c r="B59" s="5" t="s">
        <v>102</v>
      </c>
      <c r="C59" s="4">
        <v>510</v>
      </c>
      <c r="D59" s="14"/>
      <c r="E59" s="4">
        <v>250</v>
      </c>
    </row>
    <row r="60" spans="1:5" ht="15">
      <c r="A60" s="2" t="s">
        <v>103</v>
      </c>
      <c r="B60" s="5" t="s">
        <v>102</v>
      </c>
      <c r="C60" s="4">
        <v>9880</v>
      </c>
      <c r="D60" s="14"/>
      <c r="E60" s="4">
        <v>11000</v>
      </c>
    </row>
    <row r="61" spans="1:5" ht="15">
      <c r="A61" s="2" t="s">
        <v>104</v>
      </c>
      <c r="B61" s="5"/>
      <c r="C61" s="4">
        <v>5990</v>
      </c>
      <c r="D61" s="14"/>
      <c r="E61" s="4">
        <v>6271</v>
      </c>
    </row>
    <row r="62" spans="2:5" ht="15">
      <c r="B62" s="5"/>
      <c r="C62" s="8">
        <f>SUM(C59:C61)</f>
        <v>16380</v>
      </c>
      <c r="D62" s="14"/>
      <c r="E62" s="8">
        <f>SUM(E59:E61)</f>
        <v>17521</v>
      </c>
    </row>
    <row r="63" spans="2:5" ht="15">
      <c r="B63" s="5"/>
      <c r="C63" s="4"/>
      <c r="D63" s="14"/>
      <c r="E63" s="4"/>
    </row>
    <row r="64" spans="1:2" ht="15.75">
      <c r="A64" s="1" t="s">
        <v>105</v>
      </c>
      <c r="B64" s="5"/>
    </row>
    <row r="65" spans="1:5" ht="15">
      <c r="A65" s="2" t="s">
        <v>106</v>
      </c>
      <c r="B65" s="5"/>
      <c r="C65" s="4">
        <v>645398</v>
      </c>
      <c r="D65" s="14"/>
      <c r="E65" s="4">
        <v>689560</v>
      </c>
    </row>
    <row r="66" spans="1:5" ht="15">
      <c r="A66" s="2" t="s">
        <v>107</v>
      </c>
      <c r="B66" s="5"/>
      <c r="C66" s="4">
        <v>56000</v>
      </c>
      <c r="D66" s="14"/>
      <c r="E66" s="4">
        <v>52000</v>
      </c>
    </row>
    <row r="67" spans="1:5" ht="15">
      <c r="A67" s="2" t="s">
        <v>101</v>
      </c>
      <c r="B67" s="5" t="s">
        <v>102</v>
      </c>
      <c r="C67" s="4">
        <v>440</v>
      </c>
      <c r="D67" s="14"/>
      <c r="E67" s="4">
        <v>340</v>
      </c>
    </row>
    <row r="68" spans="1:5" ht="15">
      <c r="A68" s="2" t="s">
        <v>108</v>
      </c>
      <c r="B68" s="5" t="s">
        <v>102</v>
      </c>
      <c r="C68" s="4">
        <v>84300</v>
      </c>
      <c r="D68" s="14"/>
      <c r="E68" s="4">
        <v>82700</v>
      </c>
    </row>
    <row r="69" spans="1:5" ht="15">
      <c r="A69" s="2" t="s">
        <v>109</v>
      </c>
      <c r="B69" s="5"/>
      <c r="C69" s="4">
        <v>8020</v>
      </c>
      <c r="D69" s="14"/>
      <c r="E69" s="4">
        <v>9971</v>
      </c>
    </row>
    <row r="70" spans="1:5" ht="15">
      <c r="A70" s="2" t="s">
        <v>110</v>
      </c>
      <c r="B70" s="5"/>
      <c r="C70" s="4">
        <v>2240</v>
      </c>
      <c r="D70" s="14"/>
      <c r="E70" s="4">
        <v>4832</v>
      </c>
    </row>
    <row r="71" spans="2:5" ht="15">
      <c r="B71" s="5"/>
      <c r="C71" s="8">
        <f>SUM(C65:C70)</f>
        <v>796398</v>
      </c>
      <c r="D71" s="14"/>
      <c r="E71" s="8">
        <f>SUM(E65:E70)</f>
        <v>839403</v>
      </c>
    </row>
    <row r="72" spans="2:5" ht="15">
      <c r="B72" s="5"/>
      <c r="C72" s="4"/>
      <c r="D72" s="14"/>
      <c r="E72" s="4"/>
    </row>
    <row r="73" spans="1:5" ht="15">
      <c r="A73" s="2" t="s">
        <v>111</v>
      </c>
      <c r="B73" s="5"/>
      <c r="C73" s="9">
        <f>C62+C71</f>
        <v>812778</v>
      </c>
      <c r="D73" s="15"/>
      <c r="E73" s="9">
        <f>E62+E71</f>
        <v>856924</v>
      </c>
    </row>
    <row r="74" ht="15">
      <c r="B74" s="5"/>
    </row>
    <row r="75" spans="1:5" ht="15.75" thickBot="1">
      <c r="A75" s="2" t="s">
        <v>112</v>
      </c>
      <c r="B75" s="5"/>
      <c r="C75" s="11">
        <f>C56+C73</f>
        <v>1341921</v>
      </c>
      <c r="D75" s="15"/>
      <c r="E75" s="11">
        <f>E56+E73</f>
        <v>1311760</v>
      </c>
    </row>
    <row r="76" ht="15.75" thickTop="1">
      <c r="B76" s="5"/>
    </row>
    <row r="77" ht="15">
      <c r="B77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&amp;R&amp;"-,斜體"(Modified from QP Module A September 2008 examination past paper)</oddFooter>
  </headerFooter>
  <rowBreaks count="1" manualBreakCount="1">
    <brk id="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A54" sqref="A54"/>
    </sheetView>
  </sheetViews>
  <sheetFormatPr defaultColWidth="9.00390625" defaultRowHeight="15.75"/>
  <cols>
    <col min="1" max="1" width="24.375" style="2" customWidth="1"/>
    <col min="2" max="5" width="11.875" style="2" customWidth="1"/>
    <col min="6" max="6" width="12.00390625" style="2" customWidth="1"/>
    <col min="7" max="7" width="11.875" style="2" customWidth="1"/>
    <col min="8" max="16384" width="9.00390625" style="2" customWidth="1"/>
  </cols>
  <sheetData>
    <row r="1" ht="15">
      <c r="A1" s="3" t="s">
        <v>113</v>
      </c>
    </row>
    <row r="3" spans="2:7" ht="15">
      <c r="B3" s="5" t="s">
        <v>114</v>
      </c>
      <c r="C3" s="5" t="s">
        <v>114</v>
      </c>
      <c r="D3" s="5" t="s">
        <v>115</v>
      </c>
      <c r="E3" s="5" t="s">
        <v>116</v>
      </c>
      <c r="F3" s="5" t="s">
        <v>117</v>
      </c>
      <c r="G3" s="5" t="s">
        <v>118</v>
      </c>
    </row>
    <row r="4" spans="2:7" ht="15">
      <c r="B4" s="5" t="s">
        <v>119</v>
      </c>
      <c r="C4" s="5" t="s">
        <v>120</v>
      </c>
      <c r="D4" s="5" t="s">
        <v>121</v>
      </c>
      <c r="E4" s="5" t="s">
        <v>122</v>
      </c>
      <c r="F4" s="5" t="s">
        <v>122</v>
      </c>
      <c r="G4" s="5" t="s">
        <v>123</v>
      </c>
    </row>
    <row r="5" spans="2:7" ht="15"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</row>
    <row r="6" spans="2:7" ht="15">
      <c r="B6" s="5"/>
      <c r="C6" s="5"/>
      <c r="D6" s="5"/>
      <c r="E6" s="5"/>
      <c r="F6" s="5"/>
      <c r="G6" s="5"/>
    </row>
    <row r="7" spans="1:7" ht="15">
      <c r="A7" s="2" t="s">
        <v>124</v>
      </c>
      <c r="B7" s="4">
        <v>10000</v>
      </c>
      <c r="C7" s="4">
        <v>148000</v>
      </c>
      <c r="D7" s="4">
        <v>292029</v>
      </c>
      <c r="E7" s="4">
        <v>1090</v>
      </c>
      <c r="F7" s="4">
        <v>3717</v>
      </c>
      <c r="G7" s="4">
        <f>SUM(B7:F7)</f>
        <v>454836</v>
      </c>
    </row>
    <row r="8" spans="1:7" ht="15">
      <c r="A8" s="2" t="s">
        <v>125</v>
      </c>
      <c r="B8" s="4"/>
      <c r="C8" s="4"/>
      <c r="D8" s="4"/>
      <c r="E8" s="4"/>
      <c r="F8" s="4"/>
      <c r="G8" s="4"/>
    </row>
    <row r="9" spans="1:7" ht="15">
      <c r="A9" s="2" t="s">
        <v>126</v>
      </c>
      <c r="B9" s="4">
        <v>0</v>
      </c>
      <c r="C9" s="4">
        <v>0</v>
      </c>
      <c r="D9" s="18">
        <v>95492</v>
      </c>
      <c r="E9" s="4">
        <v>1414</v>
      </c>
      <c r="F9" s="4">
        <v>0</v>
      </c>
      <c r="G9" s="4">
        <f>SUM(B9:F9)</f>
        <v>96906</v>
      </c>
    </row>
    <row r="10" spans="2:7" ht="15">
      <c r="B10" s="4"/>
      <c r="C10" s="4"/>
      <c r="D10" s="18"/>
      <c r="E10" s="4"/>
      <c r="F10" s="4"/>
      <c r="G10" s="4"/>
    </row>
    <row r="11" spans="1:7" ht="15">
      <c r="A11" s="2" t="s">
        <v>127</v>
      </c>
      <c r="B11" s="4">
        <v>68</v>
      </c>
      <c r="C11" s="4">
        <v>4050</v>
      </c>
      <c r="D11" s="18">
        <v>0</v>
      </c>
      <c r="E11" s="4">
        <v>0</v>
      </c>
      <c r="F11" s="4">
        <v>-4050</v>
      </c>
      <c r="G11" s="4">
        <f>SUM(B11:F11)</f>
        <v>68</v>
      </c>
    </row>
    <row r="12" spans="2:7" ht="15">
      <c r="B12" s="4"/>
      <c r="C12" s="4"/>
      <c r="D12" s="18"/>
      <c r="E12" s="4"/>
      <c r="F12" s="4"/>
      <c r="G12" s="4"/>
    </row>
    <row r="13" spans="1:7" ht="15">
      <c r="A13" s="2" t="s">
        <v>128</v>
      </c>
      <c r="B13" s="4"/>
      <c r="C13" s="4"/>
      <c r="D13" s="18"/>
      <c r="E13" s="4"/>
      <c r="F13" s="4"/>
      <c r="G13" s="4"/>
    </row>
    <row r="14" spans="1:7" ht="15">
      <c r="A14" s="2" t="s">
        <v>129</v>
      </c>
      <c r="B14" s="4"/>
      <c r="C14" s="4"/>
      <c r="D14" s="18"/>
      <c r="E14" s="4"/>
      <c r="F14" s="4"/>
      <c r="G14" s="4"/>
    </row>
    <row r="15" spans="1:7" ht="15">
      <c r="A15" s="2" t="s">
        <v>130</v>
      </c>
      <c r="B15" s="4">
        <v>0</v>
      </c>
      <c r="C15" s="4">
        <v>0</v>
      </c>
      <c r="D15" s="18">
        <v>0</v>
      </c>
      <c r="E15" s="4">
        <v>0</v>
      </c>
      <c r="F15" s="4">
        <v>333</v>
      </c>
      <c r="G15" s="4">
        <f>SUM(B15:F15)</f>
        <v>333</v>
      </c>
    </row>
    <row r="16" spans="2:7" ht="15">
      <c r="B16" s="4"/>
      <c r="C16" s="4"/>
      <c r="D16" s="18"/>
      <c r="E16" s="4"/>
      <c r="F16" s="4"/>
      <c r="G16" s="4"/>
    </row>
    <row r="17" spans="1:7" ht="15">
      <c r="A17" s="2" t="s">
        <v>131</v>
      </c>
      <c r="B17" s="4"/>
      <c r="C17" s="4"/>
      <c r="D17" s="18"/>
      <c r="E17" s="4"/>
      <c r="F17" s="4"/>
      <c r="G17" s="4"/>
    </row>
    <row r="18" spans="1:7" ht="15">
      <c r="A18" s="2" t="s">
        <v>132</v>
      </c>
      <c r="B18" s="4">
        <v>0</v>
      </c>
      <c r="C18" s="4">
        <v>0</v>
      </c>
      <c r="D18" s="18">
        <v>-15000</v>
      </c>
      <c r="E18" s="4">
        <v>0</v>
      </c>
      <c r="F18" s="4">
        <v>0</v>
      </c>
      <c r="G18" s="4">
        <f>SUM(B18:F18)</f>
        <v>-15000</v>
      </c>
    </row>
    <row r="19" spans="2:7" ht="15">
      <c r="B19" s="4"/>
      <c r="C19" s="4"/>
      <c r="D19" s="18"/>
      <c r="E19" s="4"/>
      <c r="F19" s="4"/>
      <c r="G19" s="4"/>
    </row>
    <row r="20" spans="1:7" ht="15">
      <c r="A20" s="2" t="s">
        <v>133</v>
      </c>
      <c r="B20" s="4"/>
      <c r="C20" s="4"/>
      <c r="D20" s="18"/>
      <c r="E20" s="4"/>
      <c r="F20" s="4"/>
      <c r="G20" s="4"/>
    </row>
    <row r="21" spans="1:7" ht="15">
      <c r="A21" s="2" t="s">
        <v>134</v>
      </c>
      <c r="B21" s="4">
        <v>0</v>
      </c>
      <c r="C21" s="4">
        <v>0</v>
      </c>
      <c r="D21" s="18">
        <v>-8000</v>
      </c>
      <c r="E21" s="4">
        <v>0</v>
      </c>
      <c r="F21" s="4">
        <v>0</v>
      </c>
      <c r="G21" s="4">
        <f>SUM(B21:F21)</f>
        <v>-8000</v>
      </c>
    </row>
    <row r="22" spans="2:7" ht="15">
      <c r="B22" s="4"/>
      <c r="C22" s="4"/>
      <c r="D22" s="18"/>
      <c r="E22" s="4"/>
      <c r="F22" s="4"/>
      <c r="G22" s="4"/>
    </row>
    <row r="23" spans="1:7" ht="15.75" thickBot="1">
      <c r="A23" s="2" t="s">
        <v>135</v>
      </c>
      <c r="B23" s="50">
        <f aca="true" t="shared" si="0" ref="B23:G23">SUM(B7:B22)</f>
        <v>10068</v>
      </c>
      <c r="C23" s="50">
        <f t="shared" si="0"/>
        <v>152050</v>
      </c>
      <c r="D23" s="50">
        <f t="shared" si="0"/>
        <v>364521</v>
      </c>
      <c r="E23" s="50">
        <f t="shared" si="0"/>
        <v>2504</v>
      </c>
      <c r="F23" s="50">
        <f t="shared" si="0"/>
        <v>0</v>
      </c>
      <c r="G23" s="50">
        <f t="shared" si="0"/>
        <v>529143</v>
      </c>
    </row>
    <row r="24" ht="15.75" thickTop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SheetLayoutView="100" zoomScalePageLayoutView="0" workbookViewId="0" topLeftCell="A1">
      <selection activeCell="A54" sqref="A54"/>
    </sheetView>
  </sheetViews>
  <sheetFormatPr defaultColWidth="9.00390625" defaultRowHeight="15.75"/>
  <cols>
    <col min="1" max="1" width="4.125" style="2" customWidth="1"/>
    <col min="2" max="2" width="57.125" style="2" customWidth="1"/>
    <col min="3" max="3" width="15.125" style="2" customWidth="1"/>
    <col min="4" max="4" width="1.75390625" style="2" customWidth="1"/>
    <col min="5" max="5" width="14.75390625" style="12" customWidth="1"/>
    <col min="6" max="16384" width="9.00390625" style="2" customWidth="1"/>
  </cols>
  <sheetData>
    <row r="1" ht="15">
      <c r="A1" s="3" t="s">
        <v>136</v>
      </c>
    </row>
    <row r="2" spans="3:5" ht="15">
      <c r="C2" s="5">
        <v>2011</v>
      </c>
      <c r="D2" s="5"/>
      <c r="E2" s="13"/>
    </row>
    <row r="3" spans="3:5" ht="15">
      <c r="C3" s="5" t="s">
        <v>137</v>
      </c>
      <c r="D3" s="5"/>
      <c r="E3" s="13"/>
    </row>
    <row r="4" spans="1:5" ht="15">
      <c r="A4" s="2" t="s">
        <v>138</v>
      </c>
      <c r="B4" s="2" t="s">
        <v>139</v>
      </c>
      <c r="C4" s="5"/>
      <c r="D4" s="5"/>
      <c r="E4" s="13"/>
    </row>
    <row r="5" spans="2:5" ht="15">
      <c r="B5" s="2" t="s">
        <v>140</v>
      </c>
      <c r="C5" s="17">
        <v>4916</v>
      </c>
      <c r="D5" s="17"/>
      <c r="E5" s="51"/>
    </row>
    <row r="6" spans="2:5" ht="15">
      <c r="B6" s="2" t="s">
        <v>141</v>
      </c>
      <c r="C6" s="17">
        <v>390</v>
      </c>
      <c r="D6" s="17"/>
      <c r="E6" s="51"/>
    </row>
    <row r="7" spans="3:5" ht="15.75" thickBot="1">
      <c r="C7" s="52">
        <f>SUM(C5:C6)</f>
        <v>5306</v>
      </c>
      <c r="D7" s="17"/>
      <c r="E7" s="51"/>
    </row>
    <row r="8" spans="3:5" ht="15.75" thickTop="1">
      <c r="C8" s="17"/>
      <c r="D8" s="17"/>
      <c r="E8" s="51"/>
    </row>
    <row r="9" spans="1:2" ht="15">
      <c r="A9" s="2" t="s">
        <v>142</v>
      </c>
      <c r="B9" s="2" t="s">
        <v>143</v>
      </c>
    </row>
    <row r="11" ht="15">
      <c r="B11" s="2" t="s">
        <v>144</v>
      </c>
    </row>
    <row r="12" spans="2:5" ht="15">
      <c r="B12" s="53" t="s">
        <v>145</v>
      </c>
      <c r="C12" s="4">
        <v>30553</v>
      </c>
      <c r="D12" s="4"/>
      <c r="E12" s="14"/>
    </row>
    <row r="13" spans="2:5" ht="15">
      <c r="B13" s="53" t="s">
        <v>146</v>
      </c>
      <c r="C13" s="4">
        <v>333</v>
      </c>
      <c r="D13" s="4"/>
      <c r="E13" s="14"/>
    </row>
    <row r="14" spans="2:5" ht="15">
      <c r="B14" s="53" t="s">
        <v>147</v>
      </c>
      <c r="C14" s="4">
        <v>24300</v>
      </c>
      <c r="D14" s="4"/>
      <c r="E14" s="14"/>
    </row>
    <row r="15" spans="2:5" ht="15">
      <c r="B15" s="53" t="s">
        <v>148</v>
      </c>
      <c r="C15" s="4">
        <v>3890</v>
      </c>
      <c r="D15" s="4"/>
      <c r="E15" s="14"/>
    </row>
    <row r="16" spans="2:5" ht="15">
      <c r="B16" s="53" t="s">
        <v>149</v>
      </c>
      <c r="C16" s="4">
        <v>802</v>
      </c>
      <c r="D16" s="4"/>
      <c r="E16" s="14"/>
    </row>
    <row r="17" spans="2:5" ht="15">
      <c r="B17" s="53" t="s">
        <v>150</v>
      </c>
      <c r="C17" s="4">
        <v>210</v>
      </c>
      <c r="D17" s="4"/>
      <c r="E17" s="14"/>
    </row>
    <row r="18" spans="2:5" ht="15">
      <c r="B18" s="49" t="s">
        <v>151</v>
      </c>
      <c r="C18" s="4">
        <v>1448</v>
      </c>
      <c r="D18" s="4"/>
      <c r="E18" s="14"/>
    </row>
    <row r="19" spans="2:5" ht="15">
      <c r="B19" s="53" t="s">
        <v>152</v>
      </c>
      <c r="C19" s="4">
        <v>520</v>
      </c>
      <c r="D19" s="4"/>
      <c r="E19" s="14"/>
    </row>
    <row r="20" spans="3:5" ht="15">
      <c r="C20" s="4"/>
      <c r="D20" s="4"/>
      <c r="E20" s="14"/>
    </row>
    <row r="21" spans="1:2" ht="15">
      <c r="A21" s="2" t="s">
        <v>153</v>
      </c>
      <c r="B21" s="2" t="s">
        <v>154</v>
      </c>
    </row>
    <row r="22" ht="15">
      <c r="C22" s="5" t="s">
        <v>137</v>
      </c>
    </row>
    <row r="23" ht="15">
      <c r="B23" s="2" t="s">
        <v>155</v>
      </c>
    </row>
    <row r="24" spans="2:3" ht="15">
      <c r="B24" s="2" t="s">
        <v>156</v>
      </c>
      <c r="C24" s="4">
        <v>219792</v>
      </c>
    </row>
    <row r="25" spans="2:3" ht="15">
      <c r="B25" s="2" t="s">
        <v>157</v>
      </c>
      <c r="C25" s="4">
        <v>2548</v>
      </c>
    </row>
    <row r="26" spans="2:3" ht="15">
      <c r="B26" s="2" t="s">
        <v>158</v>
      </c>
      <c r="C26" s="4">
        <v>31692</v>
      </c>
    </row>
    <row r="27" spans="2:3" ht="15">
      <c r="B27" s="2" t="s">
        <v>159</v>
      </c>
      <c r="C27" s="4">
        <v>-2898</v>
      </c>
    </row>
    <row r="28" spans="2:3" ht="15">
      <c r="B28" s="2" t="s">
        <v>160</v>
      </c>
      <c r="C28" s="8">
        <f>SUM(C24:C27)</f>
        <v>251134</v>
      </c>
    </row>
    <row r="29" ht="15">
      <c r="C29" s="4"/>
    </row>
    <row r="30" spans="2:3" ht="15">
      <c r="B30" s="2" t="s">
        <v>161</v>
      </c>
      <c r="C30" s="4"/>
    </row>
    <row r="31" spans="2:3" ht="15">
      <c r="B31" s="2" t="s">
        <v>156</v>
      </c>
      <c r="C31" s="4">
        <v>105622</v>
      </c>
    </row>
    <row r="32" spans="2:3" ht="15">
      <c r="B32" s="2" t="s">
        <v>157</v>
      </c>
      <c r="C32" s="4">
        <v>1483</v>
      </c>
    </row>
    <row r="33" spans="2:3" ht="15">
      <c r="B33" s="2" t="s">
        <v>162</v>
      </c>
      <c r="C33" s="4">
        <v>30553</v>
      </c>
    </row>
    <row r="34" spans="2:3" ht="15">
      <c r="B34" s="2" t="s">
        <v>159</v>
      </c>
      <c r="C34" s="4">
        <v>-2092</v>
      </c>
    </row>
    <row r="35" spans="2:3" ht="15">
      <c r="B35" s="2" t="s">
        <v>160</v>
      </c>
      <c r="C35" s="8">
        <f>SUM(C31:C34)</f>
        <v>135566</v>
      </c>
    </row>
    <row r="36" ht="15">
      <c r="C36" s="4"/>
    </row>
    <row r="37" spans="2:3" ht="15">
      <c r="B37" s="2" t="s">
        <v>163</v>
      </c>
      <c r="C37" s="4"/>
    </row>
    <row r="38" spans="2:3" ht="15.75" thickBot="1">
      <c r="B38" s="2" t="s">
        <v>160</v>
      </c>
      <c r="C38" s="10">
        <f>C28-C35</f>
        <v>115568</v>
      </c>
    </row>
    <row r="39" spans="2:3" ht="16.5" thickBot="1" thickTop="1">
      <c r="B39" s="2" t="s">
        <v>156</v>
      </c>
      <c r="C39" s="54">
        <f>C24-C31</f>
        <v>114170</v>
      </c>
    </row>
    <row r="40" ht="15.75" thickTop="1">
      <c r="C40" s="4"/>
    </row>
    <row r="41" spans="1:3" ht="15">
      <c r="A41" s="2" t="s">
        <v>164</v>
      </c>
      <c r="B41" s="2" t="s">
        <v>165</v>
      </c>
      <c r="C41" s="4"/>
    </row>
    <row r="42" ht="15">
      <c r="B42" s="2" t="s">
        <v>166</v>
      </c>
    </row>
    <row r="43" ht="15">
      <c r="B43" s="2" t="s">
        <v>167</v>
      </c>
    </row>
    <row r="44" ht="15">
      <c r="B44" s="2" t="s">
        <v>168</v>
      </c>
    </row>
    <row r="45" ht="15">
      <c r="B45" s="2" t="s">
        <v>169</v>
      </c>
    </row>
    <row r="46" ht="15">
      <c r="B46" s="2" t="s">
        <v>170</v>
      </c>
    </row>
    <row r="47" ht="15">
      <c r="B47" s="2" t="s">
        <v>171</v>
      </c>
    </row>
    <row r="49" spans="1:2" ht="15">
      <c r="A49" s="2" t="s">
        <v>172</v>
      </c>
      <c r="B49" s="2" t="s">
        <v>173</v>
      </c>
    </row>
    <row r="50" ht="15">
      <c r="B50" s="2" t="s">
        <v>174</v>
      </c>
    </row>
    <row r="52" spans="1:2" ht="15">
      <c r="A52" s="2" t="s">
        <v>175</v>
      </c>
      <c r="B52" s="2" t="s">
        <v>176</v>
      </c>
    </row>
    <row r="53" ht="15">
      <c r="B53" s="2" t="s">
        <v>177</v>
      </c>
    </row>
    <row r="55" spans="1:2" ht="15">
      <c r="A55" s="2" t="s">
        <v>178</v>
      </c>
      <c r="B55" s="2" t="s">
        <v>179</v>
      </c>
    </row>
    <row r="56" ht="15">
      <c r="B56" s="2" t="s">
        <v>180</v>
      </c>
    </row>
    <row r="57" ht="15">
      <c r="B57" s="2" t="s">
        <v>181</v>
      </c>
    </row>
    <row r="58" ht="15">
      <c r="B58" s="2" t="s">
        <v>182</v>
      </c>
    </row>
    <row r="59" ht="15">
      <c r="C59" s="5" t="s">
        <v>137</v>
      </c>
    </row>
    <row r="60" spans="2:3" ht="15">
      <c r="B60" s="2" t="s">
        <v>154</v>
      </c>
      <c r="C60" s="17">
        <v>1065</v>
      </c>
    </row>
    <row r="61" spans="2:3" ht="15">
      <c r="B61" s="2" t="s">
        <v>183</v>
      </c>
      <c r="C61" s="4">
        <v>50</v>
      </c>
    </row>
    <row r="62" spans="2:3" ht="15">
      <c r="B62" s="2" t="s">
        <v>184</v>
      </c>
      <c r="C62" s="4">
        <v>288</v>
      </c>
    </row>
    <row r="63" spans="2:3" ht="15">
      <c r="B63" s="2" t="s">
        <v>185</v>
      </c>
      <c r="C63" s="4">
        <f>-389</f>
        <v>-389</v>
      </c>
    </row>
    <row r="64" spans="2:3" ht="15">
      <c r="B64" s="2" t="s">
        <v>186</v>
      </c>
      <c r="C64" s="4">
        <v>400</v>
      </c>
    </row>
    <row r="66" spans="1:2" ht="15">
      <c r="A66" s="2" t="s">
        <v>187</v>
      </c>
      <c r="B66" s="2" t="s">
        <v>188</v>
      </c>
    </row>
    <row r="67" ht="15">
      <c r="B67" s="2" t="s">
        <v>189</v>
      </c>
    </row>
    <row r="68" ht="15">
      <c r="B68" s="2" t="s">
        <v>190</v>
      </c>
    </row>
    <row r="70" ht="15.75">
      <c r="A70" s="1" t="s">
        <v>191</v>
      </c>
    </row>
    <row r="71" spans="1:2" ht="15">
      <c r="A71" s="53">
        <v>1</v>
      </c>
      <c r="B71" s="2" t="s">
        <v>192</v>
      </c>
    </row>
    <row r="72" ht="15">
      <c r="B72" s="2" t="s">
        <v>193</v>
      </c>
    </row>
    <row r="73" ht="15">
      <c r="B73" s="2" t="s">
        <v>194</v>
      </c>
    </row>
    <row r="74" ht="15">
      <c r="B74" s="2" t="s">
        <v>195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85" zoomScaleSheetLayoutView="85" zoomScalePageLayoutView="0" workbookViewId="0" topLeftCell="A13">
      <selection activeCell="B34" sqref="B34"/>
    </sheetView>
  </sheetViews>
  <sheetFormatPr defaultColWidth="9.00390625" defaultRowHeight="15.75"/>
  <cols>
    <col min="1" max="1" width="3.625" style="2" customWidth="1"/>
    <col min="2" max="2" width="57.25390625" style="2" customWidth="1"/>
    <col min="3" max="3" width="0.875" style="2" customWidth="1"/>
    <col min="4" max="4" width="13.375" style="4" customWidth="1"/>
    <col min="5" max="16384" width="9.00390625" style="2" customWidth="1"/>
  </cols>
  <sheetData>
    <row r="1" ht="15.75">
      <c r="A1" s="1" t="s">
        <v>24</v>
      </c>
    </row>
    <row r="3" spans="1:4" ht="15.75">
      <c r="A3" s="1" t="s">
        <v>25</v>
      </c>
      <c r="D3" s="17" t="s">
        <v>37</v>
      </c>
    </row>
    <row r="4" ht="15">
      <c r="A4" s="2" t="s">
        <v>26</v>
      </c>
    </row>
    <row r="5" ht="15">
      <c r="A5" s="2" t="s">
        <v>27</v>
      </c>
    </row>
    <row r="14" ht="15">
      <c r="D14" s="6"/>
    </row>
    <row r="15" spans="1:4" ht="15">
      <c r="A15" s="16" t="s">
        <v>32</v>
      </c>
      <c r="D15" s="4">
        <f>SUM(D4:D14)</f>
        <v>0</v>
      </c>
    </row>
    <row r="16" ht="15">
      <c r="A16" s="16"/>
    </row>
    <row r="21" ht="15">
      <c r="D21" s="6"/>
    </row>
    <row r="22" spans="1:4" ht="15">
      <c r="A22" s="2" t="s">
        <v>28</v>
      </c>
      <c r="D22" s="4">
        <f>SUM(D15:D21)</f>
        <v>0</v>
      </c>
    </row>
    <row r="24" spans="1:4" ht="15">
      <c r="A24" s="16" t="s">
        <v>31</v>
      </c>
      <c r="D24" s="8">
        <f>SUM(D22:D23)</f>
        <v>0</v>
      </c>
    </row>
    <row r="26" ht="15.75">
      <c r="A26" s="1" t="s">
        <v>29</v>
      </c>
    </row>
    <row r="32" spans="1:4" ht="15">
      <c r="A32" s="16" t="s">
        <v>52</v>
      </c>
      <c r="D32" s="8">
        <f>SUM(D27:D31)</f>
        <v>0</v>
      </c>
    </row>
    <row r="34" ht="15.75">
      <c r="A34" s="1" t="s">
        <v>30</v>
      </c>
    </row>
    <row r="41" spans="1:4" ht="15">
      <c r="A41" s="16" t="s">
        <v>33</v>
      </c>
      <c r="D41" s="8">
        <f>SUM(D35:D40)</f>
        <v>0</v>
      </c>
    </row>
    <row r="43" spans="1:4" ht="15">
      <c r="A43" s="16" t="s">
        <v>34</v>
      </c>
      <c r="D43" s="4">
        <f>D41+D32+D24</f>
        <v>0</v>
      </c>
    </row>
    <row r="45" ht="15">
      <c r="A45" s="2" t="s">
        <v>35</v>
      </c>
    </row>
    <row r="46" spans="1:4" ht="15.75" thickBot="1">
      <c r="A46" s="2" t="s">
        <v>36</v>
      </c>
      <c r="D46" s="7">
        <f>SUM(D43:D45)</f>
        <v>0</v>
      </c>
    </row>
    <row r="47" ht="15.75" thickTop="1"/>
    <row r="48" ht="15.75">
      <c r="A48" s="1"/>
    </row>
    <row r="50" ht="15">
      <c r="D50" s="14"/>
    </row>
    <row r="52" ht="15.75">
      <c r="A52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Header>&amp;R&amp;"-,粗體"&amp;16Case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PageLayoutView="0" workbookViewId="0" topLeftCell="A1">
      <selection activeCell="A37" sqref="A37"/>
    </sheetView>
  </sheetViews>
  <sheetFormatPr defaultColWidth="9.00390625" defaultRowHeight="15.75"/>
  <cols>
    <col min="1" max="1" width="40.50390625" style="2" customWidth="1"/>
    <col min="2" max="2" width="16.25390625" style="2" customWidth="1"/>
    <col min="3" max="3" width="1.00390625" style="12" customWidth="1"/>
    <col min="4" max="4" width="15.625" style="2" customWidth="1"/>
    <col min="5" max="5" width="1.00390625" style="2" customWidth="1"/>
    <col min="6" max="6" width="12.875" style="2" customWidth="1"/>
    <col min="7" max="7" width="0.74609375" style="2" customWidth="1"/>
    <col min="8" max="8" width="7.25390625" style="24" customWidth="1"/>
    <col min="9" max="9" width="18.875" style="2" customWidth="1"/>
    <col min="10" max="10" width="6.50390625" style="25" customWidth="1"/>
    <col min="11" max="11" width="18.75390625" style="2" customWidth="1"/>
    <col min="12" max="12" width="6.875" style="24" customWidth="1"/>
    <col min="13" max="13" width="17.875" style="2" customWidth="1"/>
    <col min="14" max="14" width="0.74609375" style="2" customWidth="1"/>
    <col min="15" max="15" width="6.25390625" style="24" customWidth="1"/>
    <col min="16" max="16" width="18.125" style="2" customWidth="1"/>
    <col min="17" max="17" width="0.74609375" style="2" customWidth="1"/>
    <col min="18" max="18" width="13.875" style="2" customWidth="1"/>
    <col min="19" max="16384" width="9.00390625" style="2" customWidth="1"/>
  </cols>
  <sheetData>
    <row r="1" ht="15">
      <c r="D1" s="4"/>
    </row>
    <row r="2" spans="1:4" ht="15">
      <c r="A2" s="3"/>
      <c r="D2" s="4"/>
    </row>
    <row r="3" spans="4:13" ht="16.5" customHeight="1">
      <c r="D3" s="4"/>
      <c r="H3" s="46" t="s">
        <v>51</v>
      </c>
      <c r="I3" s="47"/>
      <c r="J3" s="47"/>
      <c r="K3" s="47"/>
      <c r="L3" s="47"/>
      <c r="M3" s="48"/>
    </row>
    <row r="4" spans="2:18" ht="15.75">
      <c r="B4" s="21">
        <v>2011</v>
      </c>
      <c r="C4" s="22"/>
      <c r="D4" s="21">
        <v>2010</v>
      </c>
      <c r="E4" s="1"/>
      <c r="F4" s="21" t="s">
        <v>50</v>
      </c>
      <c r="H4" s="30"/>
      <c r="I4" s="31" t="s">
        <v>45</v>
      </c>
      <c r="J4" s="34"/>
      <c r="K4" s="31" t="s">
        <v>46</v>
      </c>
      <c r="L4" s="38"/>
      <c r="M4" s="31" t="s">
        <v>47</v>
      </c>
      <c r="N4" s="21"/>
      <c r="O4" s="38"/>
      <c r="P4" s="31" t="s">
        <v>48</v>
      </c>
      <c r="Q4" s="1"/>
      <c r="R4" s="21" t="s">
        <v>49</v>
      </c>
    </row>
    <row r="5" spans="2:16" ht="15">
      <c r="B5" s="5" t="s">
        <v>0</v>
      </c>
      <c r="C5" s="13"/>
      <c r="D5" s="5" t="s">
        <v>0</v>
      </c>
      <c r="F5" s="5" t="s">
        <v>0</v>
      </c>
      <c r="H5" s="32"/>
      <c r="I5" s="23"/>
      <c r="J5" s="35"/>
      <c r="K5" s="23"/>
      <c r="L5" s="32"/>
      <c r="M5" s="23"/>
      <c r="O5" s="32"/>
      <c r="P5" s="23"/>
    </row>
    <row r="6" spans="1:16" ht="15.75">
      <c r="A6" s="1" t="s">
        <v>2</v>
      </c>
      <c r="D6" s="4"/>
      <c r="H6" s="32"/>
      <c r="I6" s="23"/>
      <c r="J6" s="35"/>
      <c r="K6" s="23"/>
      <c r="L6" s="32"/>
      <c r="M6" s="23"/>
      <c r="O6" s="32"/>
      <c r="P6" s="23"/>
    </row>
    <row r="7" spans="1:18" ht="15">
      <c r="A7" s="2" t="s">
        <v>1</v>
      </c>
      <c r="B7" s="4">
        <v>115568</v>
      </c>
      <c r="C7" s="14"/>
      <c r="D7" s="4">
        <v>114170</v>
      </c>
      <c r="F7" s="20">
        <f>D7-B7</f>
        <v>-1398</v>
      </c>
      <c r="H7" s="35"/>
      <c r="I7" s="33"/>
      <c r="J7" s="36"/>
      <c r="K7" s="33"/>
      <c r="L7" s="36"/>
      <c r="M7" s="33"/>
      <c r="N7" s="18"/>
      <c r="O7" s="36"/>
      <c r="P7" s="33"/>
      <c r="Q7" s="18"/>
      <c r="R7" s="39"/>
    </row>
    <row r="8" spans="2:18" ht="15">
      <c r="B8" s="4"/>
      <c r="C8" s="14"/>
      <c r="D8" s="4"/>
      <c r="F8" s="20"/>
      <c r="H8" s="35"/>
      <c r="I8" s="33"/>
      <c r="J8" s="36"/>
      <c r="K8" s="33"/>
      <c r="L8" s="36"/>
      <c r="M8" s="33"/>
      <c r="N8" s="18"/>
      <c r="O8" s="36"/>
      <c r="P8" s="33"/>
      <c r="Q8" s="18"/>
      <c r="R8" s="18"/>
    </row>
    <row r="9" spans="1:18" ht="15">
      <c r="A9" s="2" t="s">
        <v>39</v>
      </c>
      <c r="B9" s="4">
        <v>20000</v>
      </c>
      <c r="C9" s="14"/>
      <c r="D9" s="4">
        <v>18000</v>
      </c>
      <c r="F9" s="20">
        <f>D9-B9</f>
        <v>-2000</v>
      </c>
      <c r="H9" s="35"/>
      <c r="I9" s="33"/>
      <c r="J9" s="36"/>
      <c r="K9" s="33"/>
      <c r="L9" s="36"/>
      <c r="M9" s="33"/>
      <c r="N9" s="18"/>
      <c r="O9" s="36"/>
      <c r="P9" s="40"/>
      <c r="Q9" s="18"/>
      <c r="R9" s="18"/>
    </row>
    <row r="10" spans="1:18" ht="15">
      <c r="A10" s="2" t="s">
        <v>3</v>
      </c>
      <c r="B10" s="4">
        <v>0</v>
      </c>
      <c r="C10" s="14"/>
      <c r="D10" s="4">
        <v>11748</v>
      </c>
      <c r="F10" s="20">
        <f>D10-B10</f>
        <v>11748</v>
      </c>
      <c r="H10" s="35"/>
      <c r="I10" s="33"/>
      <c r="J10" s="36"/>
      <c r="K10" s="33"/>
      <c r="L10" s="36"/>
      <c r="M10" s="33"/>
      <c r="N10" s="18"/>
      <c r="O10" s="36"/>
      <c r="P10" s="40"/>
      <c r="Q10" s="18"/>
      <c r="R10" s="18"/>
    </row>
    <row r="11" spans="1:18" ht="15">
      <c r="A11" s="2" t="s">
        <v>4</v>
      </c>
      <c r="B11" s="4">
        <v>2330</v>
      </c>
      <c r="C11" s="14"/>
      <c r="D11" s="4">
        <v>2600</v>
      </c>
      <c r="F11" s="20">
        <f>D11-B11</f>
        <v>270</v>
      </c>
      <c r="H11" s="35"/>
      <c r="I11" s="33"/>
      <c r="J11" s="36"/>
      <c r="K11" s="33"/>
      <c r="L11" s="36"/>
      <c r="M11" s="33"/>
      <c r="N11" s="18"/>
      <c r="O11" s="36"/>
      <c r="P11" s="33"/>
      <c r="Q11" s="18"/>
      <c r="R11" s="18"/>
    </row>
    <row r="12" spans="2:18" ht="15">
      <c r="B12" s="8">
        <f>SUM(B7:B11)</f>
        <v>137898</v>
      </c>
      <c r="C12" s="14"/>
      <c r="D12" s="8">
        <f>SUM(D7:D11)</f>
        <v>146518</v>
      </c>
      <c r="H12" s="35"/>
      <c r="I12" s="33"/>
      <c r="J12" s="36"/>
      <c r="K12" s="33"/>
      <c r="L12" s="36"/>
      <c r="M12" s="33"/>
      <c r="N12" s="18"/>
      <c r="O12" s="36"/>
      <c r="P12" s="33"/>
      <c r="Q12" s="18"/>
      <c r="R12" s="18"/>
    </row>
    <row r="13" spans="2:18" ht="15">
      <c r="B13" s="4"/>
      <c r="C13" s="14"/>
      <c r="D13" s="4"/>
      <c r="H13" s="35"/>
      <c r="I13" s="33"/>
      <c r="J13" s="36"/>
      <c r="K13" s="33"/>
      <c r="L13" s="36"/>
      <c r="M13" s="33"/>
      <c r="N13" s="18"/>
      <c r="O13" s="36"/>
      <c r="P13" s="33"/>
      <c r="Q13" s="18"/>
      <c r="R13" s="18"/>
    </row>
    <row r="14" spans="1:18" ht="15.75">
      <c r="A14" s="1" t="s">
        <v>5</v>
      </c>
      <c r="B14" s="4"/>
      <c r="C14" s="14"/>
      <c r="D14" s="4"/>
      <c r="H14" s="35"/>
      <c r="I14" s="33"/>
      <c r="J14" s="36"/>
      <c r="K14" s="33"/>
      <c r="L14" s="36"/>
      <c r="M14" s="33"/>
      <c r="N14" s="18"/>
      <c r="O14" s="36"/>
      <c r="P14" s="33"/>
      <c r="Q14" s="18"/>
      <c r="R14" s="18"/>
    </row>
    <row r="15" spans="1:18" ht="15">
      <c r="A15" s="2" t="s">
        <v>6</v>
      </c>
      <c r="B15" s="4">
        <v>288151</v>
      </c>
      <c r="C15" s="14"/>
      <c r="D15" s="4">
        <v>339560</v>
      </c>
      <c r="F15" s="20">
        <f>D15-B15</f>
        <v>51409</v>
      </c>
      <c r="H15" s="35"/>
      <c r="I15" s="33"/>
      <c r="J15" s="36"/>
      <c r="K15" s="33"/>
      <c r="L15" s="36"/>
      <c r="M15" s="33"/>
      <c r="N15" s="18"/>
      <c r="O15" s="36"/>
      <c r="P15" s="33"/>
      <c r="Q15" s="18"/>
      <c r="R15" s="18"/>
    </row>
    <row r="16" spans="1:18" ht="15">
      <c r="A16" s="2" t="s">
        <v>7</v>
      </c>
      <c r="B16" s="4">
        <v>698542</v>
      </c>
      <c r="C16" s="14"/>
      <c r="D16" s="4">
        <v>663521</v>
      </c>
      <c r="F16" s="20">
        <f>D16-B16</f>
        <v>-35021</v>
      </c>
      <c r="H16" s="35"/>
      <c r="I16" s="33"/>
      <c r="J16" s="36"/>
      <c r="K16" s="33"/>
      <c r="L16" s="36"/>
      <c r="M16" s="33"/>
      <c r="N16" s="18"/>
      <c r="O16" s="36"/>
      <c r="P16" s="33"/>
      <c r="Q16" s="18"/>
      <c r="R16" s="18"/>
    </row>
    <row r="17" spans="2:18" ht="15">
      <c r="B17" s="4"/>
      <c r="C17" s="14"/>
      <c r="D17" s="4"/>
      <c r="F17" s="20"/>
      <c r="H17" s="35"/>
      <c r="I17" s="33"/>
      <c r="J17" s="36"/>
      <c r="K17" s="33"/>
      <c r="L17" s="36"/>
      <c r="M17" s="33"/>
      <c r="N17" s="18"/>
      <c r="O17" s="36"/>
      <c r="P17" s="33"/>
      <c r="Q17" s="18"/>
      <c r="R17" s="18"/>
    </row>
    <row r="18" spans="1:18" ht="30">
      <c r="A18" s="19" t="s">
        <v>21</v>
      </c>
      <c r="B18" s="4">
        <v>6230</v>
      </c>
      <c r="C18" s="14"/>
      <c r="D18" s="4">
        <v>5840</v>
      </c>
      <c r="F18" s="20">
        <f>D18-B18</f>
        <v>-390</v>
      </c>
      <c r="H18" s="41"/>
      <c r="I18" s="33"/>
      <c r="J18" s="36"/>
      <c r="K18" s="33"/>
      <c r="L18" s="36"/>
      <c r="M18" s="33"/>
      <c r="N18" s="18"/>
      <c r="O18" s="36"/>
      <c r="P18" s="33"/>
      <c r="Q18" s="18"/>
      <c r="R18" s="18"/>
    </row>
    <row r="19" spans="1:18" ht="15">
      <c r="A19" s="2" t="s">
        <v>4</v>
      </c>
      <c r="B19" s="4">
        <v>5600</v>
      </c>
      <c r="C19" s="14"/>
      <c r="D19" s="4">
        <v>20500</v>
      </c>
      <c r="F19" s="20">
        <f>D19-B19</f>
        <v>14900</v>
      </c>
      <c r="H19" s="35"/>
      <c r="I19" s="33"/>
      <c r="J19" s="36"/>
      <c r="K19" s="33"/>
      <c r="L19" s="36"/>
      <c r="M19" s="33"/>
      <c r="N19" s="18"/>
      <c r="O19" s="36"/>
      <c r="P19" s="33"/>
      <c r="Q19" s="18"/>
      <c r="R19" s="18"/>
    </row>
    <row r="20" spans="1:18" ht="15">
      <c r="A20" s="2" t="s">
        <v>8</v>
      </c>
      <c r="B20" s="4">
        <v>205500</v>
      </c>
      <c r="C20" s="14"/>
      <c r="D20" s="4">
        <v>135821</v>
      </c>
      <c r="F20" s="20">
        <f>D20-B20</f>
        <v>-69679</v>
      </c>
      <c r="H20" s="35"/>
      <c r="I20" s="33"/>
      <c r="J20" s="36"/>
      <c r="K20" s="33"/>
      <c r="L20" s="36"/>
      <c r="M20" s="33"/>
      <c r="N20" s="18"/>
      <c r="O20" s="36"/>
      <c r="P20" s="33"/>
      <c r="Q20" s="18"/>
      <c r="R20" s="18"/>
    </row>
    <row r="21" spans="2:18" ht="15">
      <c r="B21" s="8">
        <f>SUM(B15:B20)</f>
        <v>1204023</v>
      </c>
      <c r="C21" s="14"/>
      <c r="D21" s="8">
        <f>SUM(D15:D20)</f>
        <v>1165242</v>
      </c>
      <c r="H21" s="35"/>
      <c r="I21" s="33"/>
      <c r="J21" s="36"/>
      <c r="K21" s="33"/>
      <c r="L21" s="36"/>
      <c r="M21" s="33"/>
      <c r="N21" s="18"/>
      <c r="O21" s="36"/>
      <c r="P21" s="33"/>
      <c r="Q21" s="18"/>
      <c r="R21" s="18"/>
    </row>
    <row r="22" spans="2:18" ht="15">
      <c r="B22" s="4"/>
      <c r="C22" s="14"/>
      <c r="D22" s="4"/>
      <c r="H22" s="35"/>
      <c r="I22" s="33"/>
      <c r="J22" s="36"/>
      <c r="K22" s="33"/>
      <c r="L22" s="36"/>
      <c r="M22" s="33"/>
      <c r="N22" s="18"/>
      <c r="O22" s="36"/>
      <c r="P22" s="33"/>
      <c r="Q22" s="18"/>
      <c r="R22" s="18"/>
    </row>
    <row r="23" spans="1:18" ht="15.75" thickBot="1">
      <c r="A23" s="2" t="s">
        <v>11</v>
      </c>
      <c r="B23" s="10">
        <f>B12+B21</f>
        <v>1341921</v>
      </c>
      <c r="C23" s="14"/>
      <c r="D23" s="10">
        <f>D12+D21</f>
        <v>1311760</v>
      </c>
      <c r="H23" s="35"/>
      <c r="I23" s="33"/>
      <c r="J23" s="36"/>
      <c r="K23" s="33"/>
      <c r="L23" s="36"/>
      <c r="M23" s="33"/>
      <c r="N23" s="18"/>
      <c r="O23" s="36"/>
      <c r="P23" s="33"/>
      <c r="Q23" s="18"/>
      <c r="R23" s="18"/>
    </row>
    <row r="24" spans="2:18" ht="15.75" thickTop="1">
      <c r="B24" s="4"/>
      <c r="C24" s="14"/>
      <c r="D24" s="4"/>
      <c r="H24" s="35"/>
      <c r="I24" s="33"/>
      <c r="J24" s="36"/>
      <c r="K24" s="33"/>
      <c r="L24" s="36"/>
      <c r="M24" s="33"/>
      <c r="N24" s="18"/>
      <c r="O24" s="36"/>
      <c r="P24" s="33"/>
      <c r="Q24" s="18"/>
      <c r="R24" s="18"/>
    </row>
    <row r="25" spans="1:18" ht="15.75">
      <c r="A25" s="1" t="s">
        <v>12</v>
      </c>
      <c r="H25" s="35"/>
      <c r="I25" s="33"/>
      <c r="J25" s="36"/>
      <c r="K25" s="33"/>
      <c r="L25" s="36"/>
      <c r="M25" s="33"/>
      <c r="N25" s="18"/>
      <c r="O25" s="36"/>
      <c r="P25" s="33"/>
      <c r="Q25" s="18"/>
      <c r="R25" s="18"/>
    </row>
    <row r="26" spans="1:18" ht="15">
      <c r="A26" s="2" t="s">
        <v>13</v>
      </c>
      <c r="B26" s="4">
        <v>10068</v>
      </c>
      <c r="C26" s="14"/>
      <c r="D26" s="4">
        <v>10000</v>
      </c>
      <c r="F26" s="20">
        <f>D26-B26</f>
        <v>-68</v>
      </c>
      <c r="H26" s="35"/>
      <c r="I26" s="33"/>
      <c r="J26" s="36"/>
      <c r="K26" s="33"/>
      <c r="L26" s="36"/>
      <c r="M26" s="33"/>
      <c r="N26" s="18"/>
      <c r="O26" s="36"/>
      <c r="P26" s="33"/>
      <c r="Q26" s="18"/>
      <c r="R26" s="18"/>
    </row>
    <row r="27" spans="1:18" ht="15">
      <c r="A27" s="2" t="s">
        <v>41</v>
      </c>
      <c r="B27" s="4">
        <v>152050</v>
      </c>
      <c r="C27" s="14"/>
      <c r="D27" s="4">
        <v>148000</v>
      </c>
      <c r="F27" s="20">
        <f aca="true" t="shared" si="0" ref="F27:F33">D27-B27</f>
        <v>-4050</v>
      </c>
      <c r="H27" s="35"/>
      <c r="I27" s="33"/>
      <c r="J27" s="36"/>
      <c r="K27" s="33"/>
      <c r="L27" s="36"/>
      <c r="M27" s="33"/>
      <c r="N27" s="18"/>
      <c r="O27" s="36"/>
      <c r="P27" s="33"/>
      <c r="Q27" s="18"/>
      <c r="R27" s="18"/>
    </row>
    <row r="28" spans="1:18" ht="15">
      <c r="A28" s="2" t="s">
        <v>42</v>
      </c>
      <c r="B28" s="4">
        <v>364521</v>
      </c>
      <c r="C28" s="14"/>
      <c r="D28" s="4">
        <v>292029</v>
      </c>
      <c r="F28" s="20">
        <f t="shared" si="0"/>
        <v>-72492</v>
      </c>
      <c r="H28" s="35"/>
      <c r="I28" s="33"/>
      <c r="J28" s="36"/>
      <c r="K28" s="33"/>
      <c r="L28" s="36"/>
      <c r="M28" s="33"/>
      <c r="N28" s="18"/>
      <c r="O28" s="36"/>
      <c r="P28" s="33"/>
      <c r="Q28" s="18"/>
      <c r="R28" s="18"/>
    </row>
    <row r="29" spans="2:18" ht="15">
      <c r="B29" s="4"/>
      <c r="C29" s="14"/>
      <c r="D29" s="4"/>
      <c r="F29" s="20"/>
      <c r="H29" s="35"/>
      <c r="I29" s="33"/>
      <c r="J29" s="36"/>
      <c r="K29" s="33"/>
      <c r="L29" s="36"/>
      <c r="M29" s="33"/>
      <c r="N29" s="18"/>
      <c r="O29" s="36"/>
      <c r="P29" s="33"/>
      <c r="Q29" s="18"/>
      <c r="R29" s="18"/>
    </row>
    <row r="30" spans="2:18" ht="15">
      <c r="B30" s="4"/>
      <c r="C30" s="14"/>
      <c r="D30" s="4"/>
      <c r="F30" s="20"/>
      <c r="H30" s="35"/>
      <c r="I30" s="33"/>
      <c r="J30" s="36"/>
      <c r="K30" s="33"/>
      <c r="L30" s="36"/>
      <c r="M30" s="33"/>
      <c r="N30" s="18"/>
      <c r="O30" s="36"/>
      <c r="P30" s="33"/>
      <c r="Q30" s="18"/>
      <c r="R30" s="18"/>
    </row>
    <row r="31" spans="2:18" ht="15">
      <c r="B31" s="4"/>
      <c r="C31" s="14"/>
      <c r="D31" s="4"/>
      <c r="F31" s="20"/>
      <c r="H31" s="35"/>
      <c r="I31" s="33"/>
      <c r="J31" s="36"/>
      <c r="K31" s="33"/>
      <c r="L31" s="36"/>
      <c r="M31" s="33"/>
      <c r="N31" s="18"/>
      <c r="O31" s="36"/>
      <c r="P31" s="33"/>
      <c r="Q31" s="18"/>
      <c r="R31" s="18"/>
    </row>
    <row r="32" spans="1:18" ht="15">
      <c r="A32" s="2" t="s">
        <v>43</v>
      </c>
      <c r="B32" s="4">
        <v>2504</v>
      </c>
      <c r="C32" s="14"/>
      <c r="D32" s="4">
        <v>1090</v>
      </c>
      <c r="F32" s="20">
        <f t="shared" si="0"/>
        <v>-1414</v>
      </c>
      <c r="H32" s="35"/>
      <c r="I32" s="33"/>
      <c r="J32" s="36"/>
      <c r="K32" s="33"/>
      <c r="L32" s="36"/>
      <c r="M32" s="33"/>
      <c r="N32" s="18"/>
      <c r="O32" s="36"/>
      <c r="P32" s="33"/>
      <c r="Q32" s="18"/>
      <c r="R32" s="18"/>
    </row>
    <row r="33" spans="1:18" ht="15">
      <c r="A33" s="2" t="s">
        <v>44</v>
      </c>
      <c r="B33" s="4">
        <v>0</v>
      </c>
      <c r="C33" s="14"/>
      <c r="D33" s="4">
        <v>3717</v>
      </c>
      <c r="F33" s="20">
        <f t="shared" si="0"/>
        <v>3717</v>
      </c>
      <c r="H33" s="35"/>
      <c r="I33" s="33"/>
      <c r="J33" s="36"/>
      <c r="K33" s="33"/>
      <c r="L33" s="36"/>
      <c r="M33" s="33"/>
      <c r="N33" s="18"/>
      <c r="O33" s="36"/>
      <c r="P33" s="33"/>
      <c r="Q33" s="18"/>
      <c r="R33" s="18"/>
    </row>
    <row r="34" spans="1:18" ht="15">
      <c r="A34" s="2" t="s">
        <v>14</v>
      </c>
      <c r="B34" s="8">
        <f>SUM(B26:B33)</f>
        <v>529143</v>
      </c>
      <c r="C34" s="14"/>
      <c r="D34" s="8">
        <f>SUM(D26:D33)</f>
        <v>454836</v>
      </c>
      <c r="H34" s="35"/>
      <c r="I34" s="33"/>
      <c r="J34" s="36"/>
      <c r="K34" s="33"/>
      <c r="L34" s="36"/>
      <c r="M34" s="33"/>
      <c r="N34" s="18"/>
      <c r="O34" s="36"/>
      <c r="P34" s="33"/>
      <c r="Q34" s="18"/>
      <c r="R34" s="18"/>
    </row>
    <row r="35" spans="2:18" ht="15">
      <c r="B35" s="4"/>
      <c r="C35" s="14"/>
      <c r="D35" s="4"/>
      <c r="H35" s="35"/>
      <c r="I35" s="33"/>
      <c r="J35" s="36"/>
      <c r="K35" s="33"/>
      <c r="L35" s="36"/>
      <c r="M35" s="33"/>
      <c r="N35" s="18"/>
      <c r="O35" s="36"/>
      <c r="P35" s="33"/>
      <c r="Q35" s="18"/>
      <c r="R35" s="18"/>
    </row>
    <row r="36" spans="1:18" ht="15.75">
      <c r="A36" s="1" t="s">
        <v>15</v>
      </c>
      <c r="B36" s="4"/>
      <c r="C36" s="14"/>
      <c r="D36" s="4"/>
      <c r="H36" s="35"/>
      <c r="I36" s="33"/>
      <c r="J36" s="36"/>
      <c r="K36" s="33"/>
      <c r="L36" s="36"/>
      <c r="M36" s="33"/>
      <c r="N36" s="18"/>
      <c r="O36" s="36"/>
      <c r="P36" s="33"/>
      <c r="Q36" s="18"/>
      <c r="R36" s="18"/>
    </row>
    <row r="37" spans="1:18" ht="15">
      <c r="A37" s="2" t="s">
        <v>16</v>
      </c>
      <c r="B37" s="4">
        <v>510</v>
      </c>
      <c r="C37" s="14"/>
      <c r="D37" s="4">
        <v>250</v>
      </c>
      <c r="F37" s="20">
        <f>D37-B37</f>
        <v>-260</v>
      </c>
      <c r="H37" s="35"/>
      <c r="I37" s="33"/>
      <c r="J37" s="36"/>
      <c r="K37" s="33"/>
      <c r="L37" s="36"/>
      <c r="M37" s="33"/>
      <c r="N37" s="18"/>
      <c r="O37" s="36"/>
      <c r="P37" s="33"/>
      <c r="Q37" s="18"/>
      <c r="R37" s="18"/>
    </row>
    <row r="38" spans="1:18" ht="15">
      <c r="A38" s="2" t="s">
        <v>17</v>
      </c>
      <c r="B38" s="4">
        <v>9880</v>
      </c>
      <c r="C38" s="14"/>
      <c r="D38" s="4">
        <v>11000</v>
      </c>
      <c r="F38" s="20">
        <f>D38-B38</f>
        <v>1120</v>
      </c>
      <c r="H38" s="35"/>
      <c r="I38" s="33"/>
      <c r="J38" s="36"/>
      <c r="K38" s="33"/>
      <c r="L38" s="36"/>
      <c r="M38" s="33"/>
      <c r="N38" s="18"/>
      <c r="O38" s="36"/>
      <c r="P38" s="33"/>
      <c r="Q38" s="18"/>
      <c r="R38" s="18"/>
    </row>
    <row r="39" spans="2:18" ht="15">
      <c r="B39" s="4"/>
      <c r="C39" s="14"/>
      <c r="D39" s="4"/>
      <c r="F39" s="20"/>
      <c r="H39" s="35"/>
      <c r="I39" s="33"/>
      <c r="J39" s="36"/>
      <c r="K39" s="33"/>
      <c r="L39" s="36"/>
      <c r="M39" s="33"/>
      <c r="N39" s="18"/>
      <c r="O39" s="36"/>
      <c r="P39" s="33"/>
      <c r="Q39" s="18"/>
      <c r="R39" s="18"/>
    </row>
    <row r="40" spans="1:18" ht="15">
      <c r="A40" s="2" t="s">
        <v>18</v>
      </c>
      <c r="B40" s="4">
        <v>5990</v>
      </c>
      <c r="C40" s="14"/>
      <c r="D40" s="4">
        <v>6271</v>
      </c>
      <c r="F40" s="20">
        <f>D40-B40</f>
        <v>281</v>
      </c>
      <c r="H40" s="35"/>
      <c r="I40" s="33"/>
      <c r="J40" s="36"/>
      <c r="K40" s="33"/>
      <c r="L40" s="36"/>
      <c r="M40" s="33"/>
      <c r="N40" s="18"/>
      <c r="O40" s="36"/>
      <c r="P40" s="33"/>
      <c r="Q40" s="18"/>
      <c r="R40" s="18"/>
    </row>
    <row r="41" spans="2:18" ht="15">
      <c r="B41" s="8">
        <f>SUM(B37:B40)</f>
        <v>16380</v>
      </c>
      <c r="C41" s="14"/>
      <c r="D41" s="8">
        <f>SUM(D37:D40)</f>
        <v>17521</v>
      </c>
      <c r="H41" s="35"/>
      <c r="I41" s="33"/>
      <c r="J41" s="36"/>
      <c r="K41" s="33"/>
      <c r="L41" s="36"/>
      <c r="M41" s="33"/>
      <c r="N41" s="18"/>
      <c r="O41" s="36"/>
      <c r="P41" s="33"/>
      <c r="Q41" s="18"/>
      <c r="R41" s="18"/>
    </row>
    <row r="42" spans="2:18" ht="15">
      <c r="B42" s="4"/>
      <c r="C42" s="14"/>
      <c r="D42" s="4"/>
      <c r="H42" s="35"/>
      <c r="I42" s="33"/>
      <c r="J42" s="36"/>
      <c r="K42" s="33"/>
      <c r="L42" s="36"/>
      <c r="M42" s="33"/>
      <c r="N42" s="18"/>
      <c r="O42" s="36"/>
      <c r="P42" s="33"/>
      <c r="Q42" s="18"/>
      <c r="R42" s="18"/>
    </row>
    <row r="43" spans="1:18" ht="15.75">
      <c r="A43" s="1" t="s">
        <v>9</v>
      </c>
      <c r="H43" s="35"/>
      <c r="I43" s="33"/>
      <c r="J43" s="36"/>
      <c r="K43" s="33"/>
      <c r="L43" s="36"/>
      <c r="M43" s="33"/>
      <c r="N43" s="18"/>
      <c r="O43" s="36"/>
      <c r="P43" s="33"/>
      <c r="Q43" s="18"/>
      <c r="R43" s="18"/>
    </row>
    <row r="44" spans="1:18" ht="15">
      <c r="A44" s="2" t="s">
        <v>38</v>
      </c>
      <c r="B44" s="4">
        <v>645398</v>
      </c>
      <c r="C44" s="14"/>
      <c r="D44" s="4">
        <v>689560</v>
      </c>
      <c r="F44" s="20">
        <f aca="true" t="shared" si="1" ref="F44:F49">D44-B44</f>
        <v>44162</v>
      </c>
      <c r="H44" s="35"/>
      <c r="I44" s="33"/>
      <c r="J44" s="36"/>
      <c r="K44" s="33"/>
      <c r="L44" s="36"/>
      <c r="M44" s="33"/>
      <c r="N44" s="18"/>
      <c r="O44" s="36"/>
      <c r="P44" s="33"/>
      <c r="Q44" s="18"/>
      <c r="R44" s="18"/>
    </row>
    <row r="45" spans="1:18" ht="15">
      <c r="A45" s="2" t="s">
        <v>22</v>
      </c>
      <c r="B45" s="4">
        <v>56000</v>
      </c>
      <c r="C45" s="14"/>
      <c r="D45" s="4">
        <v>52000</v>
      </c>
      <c r="F45" s="20">
        <f t="shared" si="1"/>
        <v>-4000</v>
      </c>
      <c r="H45" s="35"/>
      <c r="I45" s="33"/>
      <c r="J45" s="36"/>
      <c r="K45" s="33"/>
      <c r="L45" s="36"/>
      <c r="M45" s="33"/>
      <c r="N45" s="18"/>
      <c r="O45" s="36"/>
      <c r="P45" s="33"/>
      <c r="Q45" s="18"/>
      <c r="R45" s="18"/>
    </row>
    <row r="46" spans="1:18" ht="15">
      <c r="A46" s="2" t="s">
        <v>16</v>
      </c>
      <c r="B46" s="4">
        <v>440</v>
      </c>
      <c r="C46" s="14"/>
      <c r="D46" s="4">
        <v>340</v>
      </c>
      <c r="F46" s="20">
        <f t="shared" si="1"/>
        <v>-100</v>
      </c>
      <c r="H46" s="35"/>
      <c r="I46" s="33"/>
      <c r="J46" s="36"/>
      <c r="K46" s="33"/>
      <c r="L46" s="36"/>
      <c r="M46" s="33"/>
      <c r="N46" s="18"/>
      <c r="O46" s="36"/>
      <c r="P46" s="33"/>
      <c r="Q46" s="18"/>
      <c r="R46" s="18"/>
    </row>
    <row r="47" spans="1:18" ht="15">
      <c r="A47" s="2" t="s">
        <v>40</v>
      </c>
      <c r="B47" s="4">
        <v>84300</v>
      </c>
      <c r="C47" s="14"/>
      <c r="D47" s="4">
        <v>82700</v>
      </c>
      <c r="F47" s="20">
        <f t="shared" si="1"/>
        <v>-1600</v>
      </c>
      <c r="H47" s="35"/>
      <c r="I47" s="33"/>
      <c r="J47" s="36"/>
      <c r="K47" s="33"/>
      <c r="L47" s="36"/>
      <c r="M47" s="33"/>
      <c r="N47" s="18"/>
      <c r="O47" s="36"/>
      <c r="P47" s="33"/>
      <c r="Q47" s="18"/>
      <c r="R47" s="18"/>
    </row>
    <row r="48" spans="1:18" ht="15">
      <c r="A48" s="2" t="s">
        <v>10</v>
      </c>
      <c r="B48" s="4">
        <v>8020</v>
      </c>
      <c r="C48" s="14"/>
      <c r="D48" s="4">
        <v>9971</v>
      </c>
      <c r="F48" s="20">
        <f t="shared" si="1"/>
        <v>1951</v>
      </c>
      <c r="H48" s="35"/>
      <c r="I48" s="33"/>
      <c r="J48" s="36"/>
      <c r="K48" s="33"/>
      <c r="L48" s="36"/>
      <c r="M48" s="33"/>
      <c r="N48" s="18"/>
      <c r="O48" s="36"/>
      <c r="P48" s="33"/>
      <c r="Q48" s="18"/>
      <c r="R48" s="18"/>
    </row>
    <row r="49" spans="1:18" ht="15">
      <c r="A49" s="2" t="s">
        <v>23</v>
      </c>
      <c r="B49" s="4">
        <v>2240</v>
      </c>
      <c r="C49" s="14"/>
      <c r="D49" s="4">
        <v>4832</v>
      </c>
      <c r="F49" s="20">
        <f t="shared" si="1"/>
        <v>2592</v>
      </c>
      <c r="H49" s="35"/>
      <c r="I49" s="33"/>
      <c r="J49" s="36"/>
      <c r="K49" s="33"/>
      <c r="L49" s="36"/>
      <c r="M49" s="33"/>
      <c r="N49" s="18"/>
      <c r="O49" s="36"/>
      <c r="P49" s="33"/>
      <c r="Q49" s="18"/>
      <c r="R49" s="18"/>
    </row>
    <row r="50" spans="2:18" ht="15">
      <c r="B50" s="8">
        <f>SUM(B44:B49)</f>
        <v>796398</v>
      </c>
      <c r="C50" s="14"/>
      <c r="D50" s="8">
        <f>SUM(D44:D49)</f>
        <v>839403</v>
      </c>
      <c r="H50" s="35"/>
      <c r="I50" s="33"/>
      <c r="J50" s="36"/>
      <c r="K50" s="33"/>
      <c r="L50" s="36"/>
      <c r="M50" s="33"/>
      <c r="N50" s="18"/>
      <c r="O50" s="36"/>
      <c r="P50" s="33"/>
      <c r="Q50" s="18"/>
      <c r="R50" s="18"/>
    </row>
    <row r="51" spans="2:18" ht="15">
      <c r="B51" s="4"/>
      <c r="C51" s="14"/>
      <c r="D51" s="4"/>
      <c r="H51" s="42"/>
      <c r="I51" s="43"/>
      <c r="J51" s="37"/>
      <c r="K51" s="43"/>
      <c r="L51" s="37"/>
      <c r="M51" s="43"/>
      <c r="N51" s="18"/>
      <c r="O51" s="37"/>
      <c r="P51" s="43"/>
      <c r="Q51" s="18"/>
      <c r="R51" s="18"/>
    </row>
    <row r="52" spans="1:18" ht="15">
      <c r="A52" s="2" t="s">
        <v>19</v>
      </c>
      <c r="B52" s="9">
        <f>B41+B50</f>
        <v>812778</v>
      </c>
      <c r="C52" s="15"/>
      <c r="D52" s="9">
        <f>D41+D50</f>
        <v>856924</v>
      </c>
      <c r="I52" s="4"/>
      <c r="J52" s="26"/>
      <c r="K52" s="4"/>
      <c r="L52" s="29"/>
      <c r="M52" s="4"/>
      <c r="N52" s="4"/>
      <c r="O52" s="29"/>
      <c r="P52" s="4"/>
      <c r="Q52" s="4"/>
      <c r="R52" s="4"/>
    </row>
    <row r="53" spans="8:19" ht="15">
      <c r="H53" s="28"/>
      <c r="I53" s="44"/>
      <c r="J53" s="28"/>
      <c r="K53" s="44"/>
      <c r="L53" s="28"/>
      <c r="M53" s="44"/>
      <c r="N53" s="44"/>
      <c r="O53" s="28"/>
      <c r="P53" s="44"/>
      <c r="Q53" s="44"/>
      <c r="R53" s="44"/>
      <c r="S53" s="44"/>
    </row>
    <row r="54" spans="1:19" ht="15.75" thickBot="1">
      <c r="A54" s="2" t="s">
        <v>20</v>
      </c>
      <c r="B54" s="11">
        <f>B34+B52</f>
        <v>1341921</v>
      </c>
      <c r="C54" s="15"/>
      <c r="D54" s="11">
        <f>D34+D52</f>
        <v>1311760</v>
      </c>
      <c r="H54" s="28"/>
      <c r="I54" s="45"/>
      <c r="J54" s="27"/>
      <c r="K54" s="44"/>
      <c r="L54" s="28"/>
      <c r="M54" s="45"/>
      <c r="N54" s="44"/>
      <c r="O54" s="28"/>
      <c r="P54" s="44"/>
      <c r="Q54" s="44"/>
      <c r="R54" s="44"/>
      <c r="S54" s="44"/>
    </row>
    <row r="55" spans="8:19" ht="15.75" thickTop="1">
      <c r="H55" s="28"/>
      <c r="I55" s="44"/>
      <c r="J55" s="28"/>
      <c r="K55" s="44"/>
      <c r="L55" s="28"/>
      <c r="M55" s="44"/>
      <c r="N55" s="44"/>
      <c r="O55" s="28"/>
      <c r="P55" s="44"/>
      <c r="Q55" s="44"/>
      <c r="R55" s="44"/>
      <c r="S55" s="44"/>
    </row>
    <row r="56" spans="8:19" ht="15">
      <c r="H56" s="28"/>
      <c r="I56" s="44"/>
      <c r="J56" s="28"/>
      <c r="K56" s="44"/>
      <c r="L56" s="28"/>
      <c r="M56" s="45"/>
      <c r="N56" s="44"/>
      <c r="O56" s="28"/>
      <c r="P56" s="44"/>
      <c r="Q56" s="44"/>
      <c r="R56" s="44"/>
      <c r="S56" s="44"/>
    </row>
  </sheetData>
  <sheetProtection/>
  <mergeCells count="1">
    <mergeCell ref="H3:M3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8" r:id="rId1"/>
  <headerFooter>
    <oddHeader xml:space="preserve">&amp;R&amp;"-,粗體"&amp;16Case 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HKICPA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eky</dc:creator>
  <cp:keywords/>
  <dc:description/>
  <cp:lastModifiedBy>eky</cp:lastModifiedBy>
  <cp:lastPrinted>2012-10-09T08:35:22Z</cp:lastPrinted>
  <dcterms:created xsi:type="dcterms:W3CDTF">2012-09-26T07:23:09Z</dcterms:created>
  <dcterms:modified xsi:type="dcterms:W3CDTF">2012-11-09T08:20:31Z</dcterms:modified>
  <cp:category/>
  <cp:version/>
  <cp:contentType/>
  <cp:contentStatus/>
</cp:coreProperties>
</file>