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80" windowHeight="5010" activeTab="1"/>
  </bookViews>
  <sheets>
    <sheet name="Expenses Example" sheetId="1" r:id="rId1"/>
    <sheet name="Reinsurance Example" sheetId="4" r:id="rId2"/>
  </sheets>
  <definedNames>
    <definedName name="_xlnm.Print_Area" localSheetId="0">'Expenses Example'!$A$1:$F$53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F32" i="4" l="1"/>
  <c r="D32" i="4"/>
  <c r="B32" i="4"/>
  <c r="F30" i="4"/>
  <c r="D30" i="4"/>
  <c r="B30" i="4"/>
  <c r="F23" i="4"/>
  <c r="F49" i="4" s="1"/>
  <c r="D23" i="4"/>
  <c r="D39" i="4" s="1"/>
  <c r="B23" i="4"/>
  <c r="B49" i="4" s="1"/>
  <c r="F16" i="4"/>
  <c r="F29" i="4" s="1"/>
  <c r="D16" i="4"/>
  <c r="D29" i="4" s="1"/>
  <c r="B16" i="4"/>
  <c r="B29" i="4" s="1"/>
  <c r="F32" i="1"/>
  <c r="F30" i="1"/>
  <c r="F22" i="1"/>
  <c r="F48" i="1" s="1"/>
  <c r="F15" i="1"/>
  <c r="F29" i="1" s="1"/>
  <c r="F40" i="4" l="1"/>
  <c r="D40" i="4"/>
  <c r="D50" i="4" s="1"/>
  <c r="F24" i="4"/>
  <c r="B33" i="4"/>
  <c r="D33" i="4"/>
  <c r="F39" i="4"/>
  <c r="F50" i="4" s="1"/>
  <c r="F51" i="4" s="1"/>
  <c r="F33" i="1"/>
  <c r="F39" i="1"/>
  <c r="D17" i="4"/>
  <c r="D18" i="4" s="1"/>
  <c r="B24" i="4"/>
  <c r="B39" i="4"/>
  <c r="F33" i="4"/>
  <c r="F17" i="4"/>
  <c r="D24" i="4"/>
  <c r="B40" i="4"/>
  <c r="D49" i="4"/>
  <c r="B17" i="4"/>
  <c r="F40" i="1"/>
  <c r="F49" i="1" s="1"/>
  <c r="F50" i="1" s="1"/>
  <c r="F23" i="1"/>
  <c r="F16" i="1"/>
  <c r="D39" i="1"/>
  <c r="D32" i="1"/>
  <c r="D30" i="1"/>
  <c r="D22" i="1"/>
  <c r="D48" i="1" s="1"/>
  <c r="D15" i="1"/>
  <c r="D29" i="1" s="1"/>
  <c r="B30" i="1"/>
  <c r="B40" i="1" s="1"/>
  <c r="B50" i="4" l="1"/>
  <c r="B51" i="4" s="1"/>
  <c r="D37" i="4"/>
  <c r="D33" i="1"/>
  <c r="B37" i="4"/>
  <c r="B41" i="4" s="1"/>
  <c r="B18" i="4"/>
  <c r="F37" i="4"/>
  <c r="F41" i="4" s="1"/>
  <c r="F18" i="4"/>
  <c r="D51" i="4"/>
  <c r="F37" i="1"/>
  <c r="F17" i="1"/>
  <c r="D40" i="1"/>
  <c r="D49" i="1" s="1"/>
  <c r="D50" i="1" s="1"/>
  <c r="D23" i="1"/>
  <c r="D16" i="1"/>
  <c r="B32" i="1"/>
  <c r="B22" i="1"/>
  <c r="B48" i="1" s="1"/>
  <c r="D41" i="4" l="1"/>
  <c r="D45" i="4" s="1"/>
  <c r="D48" i="4" s="1"/>
  <c r="D52" i="4" s="1"/>
  <c r="B45" i="4"/>
  <c r="B48" i="4" s="1"/>
  <c r="B52" i="4" s="1"/>
  <c r="F45" i="4"/>
  <c r="F48" i="4" s="1"/>
  <c r="F52" i="4" s="1"/>
  <c r="F41" i="1"/>
  <c r="F45" i="1" s="1"/>
  <c r="F47" i="1" s="1"/>
  <c r="F51" i="1" s="1"/>
  <c r="D37" i="1"/>
  <c r="D17" i="1"/>
  <c r="B39" i="1"/>
  <c r="B23" i="1"/>
  <c r="B15" i="1"/>
  <c r="D42" i="4" l="1"/>
  <c r="B16" i="1"/>
  <c r="B29" i="1"/>
  <c r="B33" i="1" s="1"/>
  <c r="B49" i="1"/>
  <c r="B50" i="1" s="1"/>
  <c r="B42" i="4"/>
  <c r="F42" i="4"/>
  <c r="F42" i="1"/>
  <c r="D41" i="1"/>
  <c r="D45" i="1" s="1"/>
  <c r="D47" i="1" s="1"/>
  <c r="D51" i="1" s="1"/>
  <c r="B17" i="1" l="1"/>
  <c r="B37" i="1"/>
  <c r="D42" i="1"/>
  <c r="B42" i="1" l="1"/>
  <c r="B41" i="1"/>
  <c r="B45" i="1" s="1"/>
  <c r="B47" i="1" s="1"/>
  <c r="B51" i="1" s="1"/>
</calcChain>
</file>

<file path=xl/sharedStrings.xml><?xml version="1.0" encoding="utf-8"?>
<sst xmlns="http://schemas.openxmlformats.org/spreadsheetml/2006/main" count="124" uniqueCount="50">
  <si>
    <t>PV of future cash inflows</t>
  </si>
  <si>
    <t>PV of future cash outflows</t>
  </si>
  <si>
    <t>Fulfilment cashflows</t>
  </si>
  <si>
    <t>Contractual Service Margin</t>
  </si>
  <si>
    <t>Initial recognition</t>
  </si>
  <si>
    <t>Year 1</t>
  </si>
  <si>
    <t>Opening balance</t>
  </si>
  <si>
    <t>Change in FV of assets</t>
  </si>
  <si>
    <t>Closing balances</t>
  </si>
  <si>
    <t>New contracts</t>
  </si>
  <si>
    <t>Decrease in future dividends</t>
  </si>
  <si>
    <t>Cashflows</t>
  </si>
  <si>
    <t>Closing balance</t>
  </si>
  <si>
    <t>Change in variable fee:</t>
  </si>
  <si>
    <t>- Change in underlying assets</t>
  </si>
  <si>
    <t>- Effect of changes in fulfilment cashflows</t>
  </si>
  <si>
    <t>Recognition in P/L</t>
  </si>
  <si>
    <t>Purchase from premiums</t>
  </si>
  <si>
    <t>Statement of profit and loss</t>
  </si>
  <si>
    <t>Insurance revenue</t>
  </si>
  <si>
    <t>Insurance service expenses</t>
  </si>
  <si>
    <t>Insurance service result</t>
  </si>
  <si>
    <t>Investment income</t>
  </si>
  <si>
    <t>Insurance finance expenses</t>
  </si>
  <si>
    <t>Finance result</t>
  </si>
  <si>
    <t>Profit</t>
  </si>
  <si>
    <t>Statutory basis</t>
  </si>
  <si>
    <t>IFRS basis</t>
  </si>
  <si>
    <t>Single premium insurance of 1000</t>
  </si>
  <si>
    <t>Contractual Service Margin is amortised 10 years straight line</t>
  </si>
  <si>
    <t>Example:  Change in expense assumptions</t>
  </si>
  <si>
    <t>Discount rate at 4%</t>
  </si>
  <si>
    <t>View 1A</t>
  </si>
  <si>
    <t>View 1B</t>
  </si>
  <si>
    <t>At the end of 1st year, present value of future non attributable expense increases by 100</t>
  </si>
  <si>
    <t>View 1D</t>
  </si>
  <si>
    <t>Interest accretion</t>
  </si>
  <si>
    <t>Ignore non asset FV</t>
  </si>
  <si>
    <t>Change in reinsurance results</t>
  </si>
  <si>
    <t>Underlying items balances</t>
  </si>
  <si>
    <t>Increase in future expenses</t>
  </si>
  <si>
    <t>Contractual service margin</t>
  </si>
  <si>
    <t>Example:  Change in reinsurance results</t>
  </si>
  <si>
    <t>The Company pays additional 50 to a reinsurer and statutory net assets decreases by 40</t>
  </si>
  <si>
    <t>As a result, present value fo future participating dividends decreases by 36</t>
  </si>
  <si>
    <t>Insurance service expenses - reinsurance contracts</t>
  </si>
  <si>
    <t>As a result, present value fo future participating dividends decreases by 90 at 90% sharing</t>
  </si>
  <si>
    <t>Decrement in 1st year and Risk adjustment are assumed to be nil</t>
  </si>
  <si>
    <t>1st year expected and actual investment return at 8%</t>
  </si>
  <si>
    <t>The reinsurance contract will release 3 from amortisation of CSM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</si>
</sst>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164" fontId="0" fillId="0" borderId="0" xfId="1" quotePrefix="1" applyNumberFormat="1" applyFont="1"/>
    <xf numFmtId="164" fontId="2" fillId="0" borderId="0" xfId="1" applyNumberFormat="1" applyFont="1" applyAlignment="1">
      <alignment horizontal="left" vertical="top"/>
    </xf>
    <xf numFmtId="164" fontId="3" fillId="0" borderId="0" xfId="1" applyNumberFormat="1" applyFont="1"/>
    <xf numFmtId="164" fontId="3" fillId="0" borderId="0" xfId="1" quotePrefix="1" applyNumberFormat="1" applyFont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opLeftCell="A13" workbookViewId="0">
      <selection activeCell="B49" sqref="B49"/>
    </sheetView>
  </sheetViews>
  <sheetFormatPr defaultRowHeight="15" x14ac:dyDescent="0.25"/>
  <cols>
    <col min="1" max="1" width="42" style="1" customWidth="1"/>
    <col min="2" max="2" width="18.85546875" style="1" customWidth="1"/>
    <col min="3" max="3" width="4.85546875" style="1" customWidth="1"/>
    <col min="4" max="4" width="17.7109375" style="1" customWidth="1"/>
    <col min="5" max="5" width="4.5703125" style="1" customWidth="1"/>
    <col min="6" max="6" width="20.140625" style="1" customWidth="1"/>
    <col min="7" max="16384" width="9.140625" style="1"/>
  </cols>
  <sheetData>
    <row r="1" spans="1:6" x14ac:dyDescent="0.25">
      <c r="A1" s="4" t="s">
        <v>30</v>
      </c>
    </row>
    <row r="2" spans="1:6" x14ac:dyDescent="0.25">
      <c r="A2" s="1" t="s">
        <v>28</v>
      </c>
    </row>
    <row r="3" spans="1:6" x14ac:dyDescent="0.25">
      <c r="A3" s="1" t="s">
        <v>34</v>
      </c>
    </row>
    <row r="4" spans="1:6" x14ac:dyDescent="0.25">
      <c r="A4" s="1" t="s">
        <v>46</v>
      </c>
    </row>
    <row r="5" spans="1:6" x14ac:dyDescent="0.25">
      <c r="A5" s="1" t="s">
        <v>47</v>
      </c>
    </row>
    <row r="6" spans="1:6" x14ac:dyDescent="0.25">
      <c r="A6" s="1" t="s">
        <v>29</v>
      </c>
    </row>
    <row r="7" spans="1:6" x14ac:dyDescent="0.25">
      <c r="A7" s="1" t="s">
        <v>31</v>
      </c>
    </row>
    <row r="8" spans="1:6" x14ac:dyDescent="0.25">
      <c r="A8" s="1" t="s">
        <v>48</v>
      </c>
    </row>
    <row r="10" spans="1:6" x14ac:dyDescent="0.25">
      <c r="B10" s="3" t="s">
        <v>32</v>
      </c>
      <c r="D10" s="3" t="s">
        <v>33</v>
      </c>
      <c r="F10" s="3" t="s">
        <v>35</v>
      </c>
    </row>
    <row r="11" spans="1:6" x14ac:dyDescent="0.25">
      <c r="B11" s="3" t="s">
        <v>26</v>
      </c>
      <c r="D11" s="3" t="s">
        <v>27</v>
      </c>
      <c r="F11" s="3" t="s">
        <v>37</v>
      </c>
    </row>
    <row r="12" spans="1:6" x14ac:dyDescent="0.25">
      <c r="A12" s="6" t="s">
        <v>4</v>
      </c>
      <c r="D12" s="3"/>
      <c r="F12" s="3"/>
    </row>
    <row r="13" spans="1:6" x14ac:dyDescent="0.25">
      <c r="A13" s="1" t="s">
        <v>0</v>
      </c>
      <c r="B13" s="1">
        <v>1000</v>
      </c>
      <c r="D13" s="1">
        <v>1000</v>
      </c>
      <c r="F13" s="1">
        <v>1000</v>
      </c>
    </row>
    <row r="14" spans="1:6" x14ac:dyDescent="0.25">
      <c r="A14" s="1" t="s">
        <v>1</v>
      </c>
      <c r="B14" s="2">
        <v>-800</v>
      </c>
      <c r="D14" s="2">
        <v>-800</v>
      </c>
      <c r="F14" s="2">
        <v>-800</v>
      </c>
    </row>
    <row r="15" spans="1:6" x14ac:dyDescent="0.25">
      <c r="A15" s="1" t="s">
        <v>2</v>
      </c>
      <c r="B15" s="1">
        <f>B13+B14</f>
        <v>200</v>
      </c>
      <c r="D15" s="1">
        <f>D13+D14</f>
        <v>200</v>
      </c>
      <c r="F15" s="1">
        <f>F13+F14</f>
        <v>200</v>
      </c>
    </row>
    <row r="16" spans="1:6" x14ac:dyDescent="0.25">
      <c r="A16" s="1" t="s">
        <v>41</v>
      </c>
      <c r="B16" s="2">
        <f>-B15</f>
        <v>-200</v>
      </c>
      <c r="D16" s="2">
        <f>-D15</f>
        <v>-200</v>
      </c>
      <c r="F16" s="2">
        <f>-F15</f>
        <v>-200</v>
      </c>
    </row>
    <row r="17" spans="1:6" x14ac:dyDescent="0.25">
      <c r="A17" s="1" t="s">
        <v>4</v>
      </c>
      <c r="B17" s="1">
        <f>B16+B15</f>
        <v>0</v>
      </c>
      <c r="D17" s="1">
        <f>D16+D15</f>
        <v>0</v>
      </c>
      <c r="F17" s="1">
        <f>F16+F15</f>
        <v>0</v>
      </c>
    </row>
    <row r="19" spans="1:6" x14ac:dyDescent="0.25">
      <c r="A19" s="4" t="s">
        <v>39</v>
      </c>
      <c r="B19" s="3" t="s">
        <v>5</v>
      </c>
      <c r="D19" s="3" t="s">
        <v>5</v>
      </c>
      <c r="F19" s="3" t="s">
        <v>5</v>
      </c>
    </row>
    <row r="20" spans="1:6" x14ac:dyDescent="0.25">
      <c r="A20" s="1" t="s">
        <v>6</v>
      </c>
      <c r="B20" s="1">
        <v>0</v>
      </c>
      <c r="D20" s="1">
        <v>0</v>
      </c>
      <c r="F20" s="1">
        <v>0</v>
      </c>
    </row>
    <row r="21" spans="1:6" x14ac:dyDescent="0.25">
      <c r="A21" s="1" t="s">
        <v>17</v>
      </c>
      <c r="B21" s="1">
        <v>1000</v>
      </c>
      <c r="D21" s="1">
        <v>1000</v>
      </c>
      <c r="F21" s="1">
        <v>1000</v>
      </c>
    </row>
    <row r="22" spans="1:6" x14ac:dyDescent="0.25">
      <c r="A22" s="1" t="s">
        <v>7</v>
      </c>
      <c r="B22" s="2">
        <f>B21*0.08</f>
        <v>80</v>
      </c>
      <c r="D22" s="2">
        <f>D21*0.08</f>
        <v>80</v>
      </c>
      <c r="F22" s="2">
        <f>F21*0.08</f>
        <v>80</v>
      </c>
    </row>
    <row r="23" spans="1:6" x14ac:dyDescent="0.25">
      <c r="A23" s="1" t="s">
        <v>8</v>
      </c>
      <c r="B23" s="1">
        <f>B22+B21</f>
        <v>1080</v>
      </c>
      <c r="D23" s="1">
        <f>D22+D21</f>
        <v>1080</v>
      </c>
      <c r="F23" s="1">
        <f>F22+F21</f>
        <v>1080</v>
      </c>
    </row>
    <row r="24" spans="1:6" s="4" customFormat="1" x14ac:dyDescent="0.25">
      <c r="A24" s="7" t="s">
        <v>40</v>
      </c>
      <c r="B24" s="7">
        <v>-100</v>
      </c>
      <c r="D24" s="7">
        <v>0</v>
      </c>
      <c r="F24" s="7">
        <v>0</v>
      </c>
    </row>
    <row r="27" spans="1:6" x14ac:dyDescent="0.25">
      <c r="A27" s="4" t="s">
        <v>2</v>
      </c>
      <c r="B27" s="3" t="s">
        <v>5</v>
      </c>
      <c r="D27" s="3" t="s">
        <v>5</v>
      </c>
      <c r="F27" s="3" t="s">
        <v>5</v>
      </c>
    </row>
    <row r="28" spans="1:6" x14ac:dyDescent="0.25">
      <c r="A28" s="1" t="s">
        <v>6</v>
      </c>
      <c r="B28" s="1">
        <v>0</v>
      </c>
      <c r="D28" s="1">
        <v>0</v>
      </c>
      <c r="F28" s="1">
        <v>0</v>
      </c>
    </row>
    <row r="29" spans="1:6" x14ac:dyDescent="0.25">
      <c r="A29" s="1" t="s">
        <v>9</v>
      </c>
      <c r="B29" s="1">
        <f>B15</f>
        <v>200</v>
      </c>
      <c r="D29" s="1">
        <f>D15</f>
        <v>200</v>
      </c>
      <c r="F29" s="1">
        <f>F15</f>
        <v>200</v>
      </c>
    </row>
    <row r="30" spans="1:6" x14ac:dyDescent="0.25">
      <c r="A30" s="1" t="s">
        <v>36</v>
      </c>
      <c r="B30" s="1">
        <f>B14*0.04</f>
        <v>-32</v>
      </c>
      <c r="D30" s="1">
        <f>D14*0.04</f>
        <v>-32</v>
      </c>
      <c r="F30" s="1">
        <f>F14*0.04</f>
        <v>-32</v>
      </c>
    </row>
    <row r="31" spans="1:6" s="4" customFormat="1" x14ac:dyDescent="0.25">
      <c r="A31" s="7" t="s">
        <v>10</v>
      </c>
      <c r="B31" s="7">
        <v>90</v>
      </c>
      <c r="D31" s="7">
        <v>90</v>
      </c>
      <c r="F31" s="7">
        <v>90</v>
      </c>
    </row>
    <row r="32" spans="1:6" x14ac:dyDescent="0.25">
      <c r="A32" s="1" t="s">
        <v>11</v>
      </c>
      <c r="B32" s="2">
        <f>-B13</f>
        <v>-1000</v>
      </c>
      <c r="D32" s="2">
        <f>-D13</f>
        <v>-1000</v>
      </c>
      <c r="F32" s="2">
        <f>-F13</f>
        <v>-1000</v>
      </c>
    </row>
    <row r="33" spans="1:6" x14ac:dyDescent="0.25">
      <c r="A33" s="1" t="s">
        <v>12</v>
      </c>
      <c r="B33" s="1">
        <f>SUM(B28:B32)</f>
        <v>-742</v>
      </c>
      <c r="D33" s="1">
        <f>SUM(D28:D32)</f>
        <v>-742</v>
      </c>
      <c r="F33" s="1">
        <f>SUM(F28:F32)</f>
        <v>-742</v>
      </c>
    </row>
    <row r="35" spans="1:6" x14ac:dyDescent="0.25">
      <c r="A35" s="4" t="s">
        <v>41</v>
      </c>
      <c r="B35" s="3" t="s">
        <v>5</v>
      </c>
      <c r="D35" s="3" t="s">
        <v>5</v>
      </c>
      <c r="F35" s="3" t="s">
        <v>5</v>
      </c>
    </row>
    <row r="36" spans="1:6" x14ac:dyDescent="0.25">
      <c r="A36" s="1" t="s">
        <v>6</v>
      </c>
      <c r="B36" s="1">
        <v>0</v>
      </c>
      <c r="D36" s="1">
        <v>0</v>
      </c>
      <c r="F36" s="1">
        <v>0</v>
      </c>
    </row>
    <row r="37" spans="1:6" x14ac:dyDescent="0.25">
      <c r="A37" s="1" t="s">
        <v>9</v>
      </c>
      <c r="B37" s="1">
        <f>B16</f>
        <v>-200</v>
      </c>
      <c r="D37" s="1">
        <f>D16</f>
        <v>-200</v>
      </c>
      <c r="F37" s="1">
        <f>F16</f>
        <v>-200</v>
      </c>
    </row>
    <row r="38" spans="1:6" x14ac:dyDescent="0.25">
      <c r="A38" s="1" t="s">
        <v>13</v>
      </c>
    </row>
    <row r="39" spans="1:6" x14ac:dyDescent="0.25">
      <c r="A39" s="8" t="s">
        <v>14</v>
      </c>
      <c r="B39" s="7">
        <f>-(B22+B24)</f>
        <v>20</v>
      </c>
      <c r="D39" s="7">
        <f>-(D22+D24)</f>
        <v>-80</v>
      </c>
      <c r="F39" s="7">
        <f>-(F22+F24)</f>
        <v>-80</v>
      </c>
    </row>
    <row r="40" spans="1:6" x14ac:dyDescent="0.25">
      <c r="A40" s="5" t="s">
        <v>15</v>
      </c>
      <c r="B40" s="1">
        <f>-(B31+B30)</f>
        <v>-58</v>
      </c>
      <c r="D40" s="1">
        <f>-(D31+D30)</f>
        <v>-58</v>
      </c>
      <c r="F40" s="1">
        <f>-(F31+F30)</f>
        <v>-58</v>
      </c>
    </row>
    <row r="41" spans="1:6" x14ac:dyDescent="0.25">
      <c r="A41" s="1" t="s">
        <v>16</v>
      </c>
      <c r="B41" s="2">
        <f>-(B39+B40+B37)/10</f>
        <v>23.8</v>
      </c>
      <c r="D41" s="2">
        <f>-(D39+D40+D37)/10</f>
        <v>33.799999999999997</v>
      </c>
      <c r="F41" s="2">
        <f>-(F39+F40+F37)/10</f>
        <v>33.799999999999997</v>
      </c>
    </row>
    <row r="42" spans="1:6" x14ac:dyDescent="0.25">
      <c r="A42" s="1" t="s">
        <v>12</v>
      </c>
      <c r="B42" s="1">
        <f>SUM(B36:B41)</f>
        <v>-214.2</v>
      </c>
      <c r="D42" s="1">
        <f>SUM(D36:D41)</f>
        <v>-304.2</v>
      </c>
      <c r="F42" s="1">
        <f>SUM(F36:F41)</f>
        <v>-304.2</v>
      </c>
    </row>
    <row r="44" spans="1:6" x14ac:dyDescent="0.25">
      <c r="A44" s="4" t="s">
        <v>18</v>
      </c>
      <c r="B44" s="3" t="s">
        <v>5</v>
      </c>
      <c r="D44" s="3" t="s">
        <v>5</v>
      </c>
      <c r="F44" s="3" t="s">
        <v>5</v>
      </c>
    </row>
    <row r="45" spans="1:6" x14ac:dyDescent="0.25">
      <c r="A45" s="1" t="s">
        <v>19</v>
      </c>
      <c r="B45" s="1">
        <f>B41</f>
        <v>23.8</v>
      </c>
      <c r="D45" s="1">
        <f>D41</f>
        <v>33.799999999999997</v>
      </c>
      <c r="F45" s="1">
        <f>F41</f>
        <v>33.799999999999997</v>
      </c>
    </row>
    <row r="46" spans="1:6" x14ac:dyDescent="0.25">
      <c r="A46" s="1" t="s">
        <v>20</v>
      </c>
      <c r="B46" s="2">
        <v>0</v>
      </c>
      <c r="D46" s="2">
        <v>0</v>
      </c>
      <c r="F46" s="2">
        <v>0</v>
      </c>
    </row>
    <row r="47" spans="1:6" x14ac:dyDescent="0.25">
      <c r="A47" s="1" t="s">
        <v>21</v>
      </c>
      <c r="B47" s="1">
        <f>SUM(B45:B46)</f>
        <v>23.8</v>
      </c>
      <c r="D47" s="1">
        <f>SUM(D45:D46)</f>
        <v>33.799999999999997</v>
      </c>
      <c r="F47" s="1">
        <f>SUM(F45:F46)</f>
        <v>33.799999999999997</v>
      </c>
    </row>
    <row r="48" spans="1:6" x14ac:dyDescent="0.25">
      <c r="A48" s="1" t="s">
        <v>22</v>
      </c>
      <c r="B48" s="1">
        <f>B22</f>
        <v>80</v>
      </c>
      <c r="D48" s="1">
        <f>D22</f>
        <v>80</v>
      </c>
      <c r="F48" s="1">
        <f>F22</f>
        <v>80</v>
      </c>
    </row>
    <row r="49" spans="1:6" x14ac:dyDescent="0.25">
      <c r="A49" s="1" t="s">
        <v>23</v>
      </c>
      <c r="B49" s="2">
        <f>B30+B31+B39+B40</f>
        <v>20</v>
      </c>
      <c r="D49" s="2">
        <f>D30+D31+D39+D40</f>
        <v>-80</v>
      </c>
      <c r="F49" s="2">
        <f>F30+F31+F39+F40</f>
        <v>-80</v>
      </c>
    </row>
    <row r="50" spans="1:6" s="4" customFormat="1" x14ac:dyDescent="0.25">
      <c r="A50" s="7" t="s">
        <v>24</v>
      </c>
      <c r="B50" s="7">
        <f>B49+B48</f>
        <v>100</v>
      </c>
      <c r="D50" s="7">
        <f>D49+D48</f>
        <v>0</v>
      </c>
      <c r="F50" s="7">
        <f>F49+F48</f>
        <v>0</v>
      </c>
    </row>
    <row r="51" spans="1:6" x14ac:dyDescent="0.25">
      <c r="A51" s="1" t="s">
        <v>25</v>
      </c>
      <c r="B51" s="2">
        <f>B50+B47</f>
        <v>123.8</v>
      </c>
      <c r="D51" s="2">
        <f>D50+D47</f>
        <v>33.799999999999997</v>
      </c>
      <c r="F51" s="2">
        <f>F50+F47</f>
        <v>33.799999999999997</v>
      </c>
    </row>
  </sheetData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topLeftCell="A10" workbookViewId="0">
      <selection activeCell="A39" sqref="A39"/>
    </sheetView>
  </sheetViews>
  <sheetFormatPr defaultRowHeight="15" x14ac:dyDescent="0.25"/>
  <cols>
    <col min="1" max="1" width="47" style="1" customWidth="1"/>
    <col min="2" max="2" width="15.5703125" style="1" bestFit="1" customWidth="1"/>
    <col min="3" max="3" width="4.85546875" style="1" customWidth="1"/>
    <col min="4" max="4" width="17.7109375" style="1" customWidth="1"/>
    <col min="5" max="5" width="4.5703125" style="1" customWidth="1"/>
    <col min="6" max="6" width="20.140625" style="1" customWidth="1"/>
    <col min="7" max="16384" width="9.140625" style="1"/>
  </cols>
  <sheetData>
    <row r="1" spans="1:6" x14ac:dyDescent="0.25">
      <c r="A1" s="4" t="s">
        <v>42</v>
      </c>
    </row>
    <row r="2" spans="1:6" x14ac:dyDescent="0.25">
      <c r="A2" s="1" t="s">
        <v>28</v>
      </c>
    </row>
    <row r="3" spans="1:6" x14ac:dyDescent="0.25">
      <c r="A3" s="1" t="s">
        <v>43</v>
      </c>
    </row>
    <row r="4" spans="1:6" x14ac:dyDescent="0.25">
      <c r="A4" s="1" t="s">
        <v>44</v>
      </c>
    </row>
    <row r="5" spans="1:6" x14ac:dyDescent="0.25">
      <c r="A5" s="1" t="s">
        <v>49</v>
      </c>
    </row>
    <row r="6" spans="1:6" x14ac:dyDescent="0.25">
      <c r="A6" s="1" t="s">
        <v>47</v>
      </c>
    </row>
    <row r="7" spans="1:6" x14ac:dyDescent="0.25">
      <c r="A7" s="1" t="s">
        <v>29</v>
      </c>
    </row>
    <row r="8" spans="1:6" x14ac:dyDescent="0.25">
      <c r="A8" s="1" t="s">
        <v>31</v>
      </c>
    </row>
    <row r="9" spans="1:6" x14ac:dyDescent="0.25">
      <c r="A9" s="1" t="s">
        <v>48</v>
      </c>
    </row>
    <row r="11" spans="1:6" x14ac:dyDescent="0.25">
      <c r="B11" s="3" t="s">
        <v>32</v>
      </c>
      <c r="D11" s="3" t="s">
        <v>33</v>
      </c>
      <c r="F11" s="3" t="s">
        <v>35</v>
      </c>
    </row>
    <row r="12" spans="1:6" x14ac:dyDescent="0.25">
      <c r="B12" s="3" t="s">
        <v>26</v>
      </c>
      <c r="D12" s="3" t="s">
        <v>27</v>
      </c>
      <c r="F12" s="3" t="s">
        <v>37</v>
      </c>
    </row>
    <row r="13" spans="1:6" x14ac:dyDescent="0.25">
      <c r="A13" s="6" t="s">
        <v>4</v>
      </c>
      <c r="D13" s="3"/>
      <c r="F13" s="3"/>
    </row>
    <row r="14" spans="1:6" x14ac:dyDescent="0.25">
      <c r="A14" s="1" t="s">
        <v>0</v>
      </c>
      <c r="B14" s="1">
        <v>1000</v>
      </c>
      <c r="D14" s="1">
        <v>1000</v>
      </c>
      <c r="F14" s="1">
        <v>1000</v>
      </c>
    </row>
    <row r="15" spans="1:6" x14ac:dyDescent="0.25">
      <c r="A15" s="1" t="s">
        <v>1</v>
      </c>
      <c r="B15" s="2">
        <v>-800</v>
      </c>
      <c r="D15" s="2">
        <v>-800</v>
      </c>
      <c r="F15" s="2">
        <v>-800</v>
      </c>
    </row>
    <row r="16" spans="1:6" x14ac:dyDescent="0.25">
      <c r="A16" s="1" t="s">
        <v>2</v>
      </c>
      <c r="B16" s="1">
        <f ca="1">B14+B15</f>
        <v>200</v>
      </c>
      <c r="D16" s="1">
        <f ca="1">D14+D15</f>
        <v>200</v>
      </c>
      <c r="F16" s="1">
        <f ca="1">F14+F15</f>
        <v>200</v>
      </c>
    </row>
    <row r="17" spans="1:6" x14ac:dyDescent="0.25">
      <c r="A17" s="1" t="s">
        <v>3</v>
      </c>
      <c r="B17" s="2">
        <f ca="1">-B16</f>
        <v>-200</v>
      </c>
      <c r="D17" s="2">
        <f ca="1">-D16</f>
        <v>-200</v>
      </c>
      <c r="F17" s="2">
        <f ca="1">-F16</f>
        <v>-200</v>
      </c>
    </row>
    <row r="18" spans="1:6" x14ac:dyDescent="0.25">
      <c r="A18" s="1" t="s">
        <v>4</v>
      </c>
      <c r="B18" s="1">
        <f ca="1">B17+B16</f>
        <v>0</v>
      </c>
      <c r="D18" s="1">
        <f ca="1">D17+D16</f>
        <v>0</v>
      </c>
      <c r="F18" s="1">
        <f ca="1">F17+F16</f>
        <v>0</v>
      </c>
    </row>
    <row r="20" spans="1:6" x14ac:dyDescent="0.25">
      <c r="A20" s="4" t="s">
        <v>39</v>
      </c>
      <c r="B20" s="3" t="s">
        <v>5</v>
      </c>
      <c r="D20" s="3" t="s">
        <v>5</v>
      </c>
      <c r="F20" s="3" t="s">
        <v>5</v>
      </c>
    </row>
    <row r="21" spans="1:6" x14ac:dyDescent="0.25">
      <c r="A21" s="1" t="s">
        <v>6</v>
      </c>
      <c r="B21" s="1">
        <v>0</v>
      </c>
      <c r="D21" s="1">
        <v>0</v>
      </c>
      <c r="F21" s="1">
        <v>0</v>
      </c>
    </row>
    <row r="22" spans="1:6" x14ac:dyDescent="0.25">
      <c r="A22" s="1" t="s">
        <v>17</v>
      </c>
      <c r="B22" s="1">
        <v>1000</v>
      </c>
      <c r="D22" s="1">
        <v>1000</v>
      </c>
      <c r="F22" s="1">
        <v>1000</v>
      </c>
    </row>
    <row r="23" spans="1:6" x14ac:dyDescent="0.25">
      <c r="A23" s="1" t="s">
        <v>7</v>
      </c>
      <c r="B23" s="2">
        <f ca="1">B22*0.08</f>
        <v>80</v>
      </c>
      <c r="D23" s="2">
        <f ca="1">D22*0.08</f>
        <v>80</v>
      </c>
      <c r="F23" s="2">
        <f ca="1">F22*0.08</f>
        <v>80</v>
      </c>
    </row>
    <row r="24" spans="1:6" x14ac:dyDescent="0.25">
      <c r="A24" s="1" t="s">
        <v>8</v>
      </c>
      <c r="B24" s="1">
        <f ca="1">B23+B22</f>
        <v>1080</v>
      </c>
      <c r="D24" s="1">
        <f ca="1">D23+D22</f>
        <v>1080</v>
      </c>
      <c r="F24" s="1">
        <f ca="1">F23+F22</f>
        <v>1080</v>
      </c>
    </row>
    <row r="25" spans="1:6" s="7" customFormat="1" x14ac:dyDescent="0.25">
      <c r="A25" s="7" t="s">
        <v>38</v>
      </c>
      <c r="B25" s="7">
        <v>-40</v>
      </c>
      <c r="D25" s="7">
        <v>-3</v>
      </c>
      <c r="F25" s="7">
        <v>0</v>
      </c>
    </row>
    <row r="27" spans="1:6" x14ac:dyDescent="0.25">
      <c r="A27" s="4" t="s">
        <v>2</v>
      </c>
      <c r="B27" s="3" t="s">
        <v>5</v>
      </c>
      <c r="D27" s="3" t="s">
        <v>5</v>
      </c>
      <c r="F27" s="3" t="s">
        <v>5</v>
      </c>
    </row>
    <row r="28" spans="1:6" x14ac:dyDescent="0.25">
      <c r="A28" s="1" t="s">
        <v>6</v>
      </c>
      <c r="B28" s="1">
        <v>0</v>
      </c>
      <c r="D28" s="1">
        <v>0</v>
      </c>
      <c r="F28" s="1">
        <v>0</v>
      </c>
    </row>
    <row r="29" spans="1:6" x14ac:dyDescent="0.25">
      <c r="A29" s="1" t="s">
        <v>9</v>
      </c>
      <c r="B29" s="1">
        <f ca="1">B16</f>
        <v>200</v>
      </c>
      <c r="D29" s="1">
        <f ca="1">D16</f>
        <v>200</v>
      </c>
      <c r="F29" s="1">
        <f ca="1">F16</f>
        <v>200</v>
      </c>
    </row>
    <row r="30" spans="1:6" x14ac:dyDescent="0.25">
      <c r="A30" s="1" t="s">
        <v>36</v>
      </c>
      <c r="B30" s="1">
        <f ca="1">B15*0.04</f>
        <v>-32</v>
      </c>
      <c r="D30" s="1">
        <f ca="1">D15*0.04</f>
        <v>-32</v>
      </c>
      <c r="F30" s="1">
        <f ca="1">F15*0.04</f>
        <v>-32</v>
      </c>
    </row>
    <row r="31" spans="1:6" s="7" customFormat="1" x14ac:dyDescent="0.25">
      <c r="A31" s="7" t="s">
        <v>10</v>
      </c>
      <c r="B31" s="7">
        <v>36</v>
      </c>
      <c r="D31" s="7">
        <v>36</v>
      </c>
      <c r="F31" s="7">
        <v>36</v>
      </c>
    </row>
    <row r="32" spans="1:6" x14ac:dyDescent="0.25">
      <c r="A32" s="1" t="s">
        <v>11</v>
      </c>
      <c r="B32" s="2">
        <f ca="1">-B14</f>
        <v>-1000</v>
      </c>
      <c r="D32" s="2">
        <f ca="1">-D14</f>
        <v>-1000</v>
      </c>
      <c r="F32" s="2">
        <f ca="1">-F14</f>
        <v>-1000</v>
      </c>
    </row>
    <row r="33" spans="1:6" x14ac:dyDescent="0.25">
      <c r="A33" s="1" t="s">
        <v>12</v>
      </c>
      <c r="B33" s="1">
        <f ca="1">SUM(B28:B32)</f>
        <v>-796</v>
      </c>
      <c r="D33" s="1">
        <f ca="1">SUM(D28:D32)</f>
        <v>-796</v>
      </c>
      <c r="F33" s="1">
        <f ca="1">SUM(F28:F32)</f>
        <v>-796</v>
      </c>
    </row>
    <row r="35" spans="1:6" x14ac:dyDescent="0.25">
      <c r="A35" s="4" t="s">
        <v>3</v>
      </c>
      <c r="B35" s="3" t="s">
        <v>5</v>
      </c>
      <c r="D35" s="3" t="s">
        <v>5</v>
      </c>
      <c r="F35" s="3" t="s">
        <v>5</v>
      </c>
    </row>
    <row r="36" spans="1:6" x14ac:dyDescent="0.25">
      <c r="A36" s="1" t="s">
        <v>6</v>
      </c>
      <c r="B36" s="1">
        <v>0</v>
      </c>
      <c r="D36" s="1">
        <v>0</v>
      </c>
      <c r="F36" s="1">
        <v>0</v>
      </c>
    </row>
    <row r="37" spans="1:6" x14ac:dyDescent="0.25">
      <c r="A37" s="1" t="s">
        <v>9</v>
      </c>
      <c r="B37" s="1">
        <f ca="1">B17</f>
        <v>-200</v>
      </c>
      <c r="D37" s="1">
        <f ca="1">D17</f>
        <v>-200</v>
      </c>
      <c r="F37" s="1">
        <f ca="1">F17</f>
        <v>-200</v>
      </c>
    </row>
    <row r="38" spans="1:6" x14ac:dyDescent="0.25">
      <c r="A38" s="1" t="s">
        <v>13</v>
      </c>
    </row>
    <row r="39" spans="1:6" s="4" customFormat="1" x14ac:dyDescent="0.25">
      <c r="A39" s="8" t="s">
        <v>14</v>
      </c>
      <c r="B39" s="7">
        <f ca="1">-(B23+B25)</f>
        <v>-40</v>
      </c>
      <c r="D39" s="7">
        <f ca="1">-(D23+D25)</f>
        <v>-77</v>
      </c>
      <c r="F39" s="7">
        <f ca="1">-(F23+F25)</f>
        <v>-80</v>
      </c>
    </row>
    <row r="40" spans="1:6" x14ac:dyDescent="0.25">
      <c r="A40" s="5" t="s">
        <v>15</v>
      </c>
      <c r="B40" s="1">
        <f ca="1">-(B31+B30)</f>
        <v>-4</v>
      </c>
      <c r="D40" s="1">
        <f ca="1">-(D31+D30)</f>
        <v>-4</v>
      </c>
      <c r="F40" s="1">
        <f ca="1">-(F31+F30)</f>
        <v>-4</v>
      </c>
    </row>
    <row r="41" spans="1:6" x14ac:dyDescent="0.25">
      <c r="A41" s="1" t="s">
        <v>16</v>
      </c>
      <c r="B41" s="2">
        <f ca="1">-(B39+B40+B37)/10</f>
        <v>24.4</v>
      </c>
      <c r="D41" s="2">
        <f ca="1">-(D39+D40+D37)/10</f>
        <v>28.1</v>
      </c>
      <c r="F41" s="2">
        <f ca="1">-(F39+F40+F37)/10</f>
        <v>28.4</v>
      </c>
    </row>
    <row r="42" spans="1:6" x14ac:dyDescent="0.25">
      <c r="A42" s="1" t="s">
        <v>12</v>
      </c>
      <c r="B42" s="1">
        <f ca="1">SUM(B36:B41)</f>
        <v>-219.6</v>
      </c>
      <c r="D42" s="1">
        <f ca="1">SUM(D36:D41)</f>
        <v>-252.9</v>
      </c>
      <c r="F42" s="1">
        <f ca="1">SUM(F36:F41)</f>
        <v>-255.6</v>
      </c>
    </row>
    <row r="44" spans="1:6" x14ac:dyDescent="0.25">
      <c r="A44" s="4" t="s">
        <v>18</v>
      </c>
      <c r="B44" s="3" t="s">
        <v>5</v>
      </c>
      <c r="D44" s="3" t="s">
        <v>5</v>
      </c>
      <c r="F44" s="3" t="s">
        <v>5</v>
      </c>
    </row>
    <row r="45" spans="1:6" x14ac:dyDescent="0.25">
      <c r="A45" s="1" t="s">
        <v>19</v>
      </c>
      <c r="B45" s="1">
        <f ca="1">B41</f>
        <v>24.4</v>
      </c>
      <c r="D45" s="1">
        <f ca="1">D41</f>
        <v>28.1</v>
      </c>
      <c r="F45" s="1">
        <f ca="1">F41</f>
        <v>28.4</v>
      </c>
    </row>
    <row r="46" spans="1:6" x14ac:dyDescent="0.25">
      <c r="A46" s="1" t="s">
        <v>45</v>
      </c>
      <c r="B46" s="1">
        <v>-3</v>
      </c>
      <c r="D46" s="1">
        <v>-3</v>
      </c>
      <c r="F46" s="1">
        <v>-3</v>
      </c>
    </row>
    <row r="47" spans="1:6" x14ac:dyDescent="0.25">
      <c r="A47" s="1" t="s">
        <v>20</v>
      </c>
      <c r="B47" s="2">
        <v>0</v>
      </c>
      <c r="D47" s="2">
        <v>0</v>
      </c>
      <c r="F47" s="2">
        <v>0</v>
      </c>
    </row>
    <row r="48" spans="1:6" x14ac:dyDescent="0.25">
      <c r="A48" s="1" t="s">
        <v>21</v>
      </c>
      <c r="B48" s="1">
        <f ca="1">SUM(B45:B47)</f>
        <v>21.4</v>
      </c>
      <c r="D48" s="1">
        <f ca="1">SUM(D45:D47)</f>
        <v>25.1</v>
      </c>
      <c r="F48" s="1">
        <f ca="1">SUM(F45:F47)</f>
        <v>25.4</v>
      </c>
    </row>
    <row r="49" spans="1:6" x14ac:dyDescent="0.25">
      <c r="A49" s="1" t="s">
        <v>22</v>
      </c>
      <c r="B49" s="1">
        <f ca="1">B23</f>
        <v>80</v>
      </c>
      <c r="D49" s="1">
        <f ca="1">D23</f>
        <v>80</v>
      </c>
      <c r="F49" s="1">
        <f ca="1">F23</f>
        <v>80</v>
      </c>
    </row>
    <row r="50" spans="1:6" s="7" customFormat="1" x14ac:dyDescent="0.25">
      <c r="A50" s="7" t="s">
        <v>23</v>
      </c>
      <c r="B50" s="9">
        <f ca="1">B30+B31+B39+B40</f>
        <v>-40</v>
      </c>
      <c r="D50" s="9">
        <f ca="1">D30+D31+D39+D40</f>
        <v>-77</v>
      </c>
      <c r="F50" s="9">
        <f ca="1">F30+F31+F39+F40</f>
        <v>-80</v>
      </c>
    </row>
    <row r="51" spans="1:6" s="7" customFormat="1" x14ac:dyDescent="0.25">
      <c r="A51" s="7" t="s">
        <v>24</v>
      </c>
      <c r="B51" s="7">
        <f ca="1">B50+B49</f>
        <v>40</v>
      </c>
      <c r="D51" s="7">
        <f ca="1">D50+D49</f>
        <v>3</v>
      </c>
      <c r="F51" s="7">
        <f ca="1">F50+F49</f>
        <v>0</v>
      </c>
    </row>
    <row r="52" spans="1:6" x14ac:dyDescent="0.25">
      <c r="A52" s="1" t="s">
        <v>25</v>
      </c>
      <c r="B52" s="2">
        <f ca="1">B51+B48</f>
        <v>61.4</v>
      </c>
      <c r="D52" s="2">
        <f ca="1">D51+D48</f>
        <v>28.1</v>
      </c>
      <c r="F52" s="2">
        <f ca="1">F51+F48</f>
        <v>25.4</v>
      </c>
    </row>
  </sheetData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 Example</vt:lpstr>
      <vt:lpstr>Reinsurance Example</vt:lpstr>
      <vt:lpstr>'Expenses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accwsc</dc:creator>
  <cp:lastModifiedBy>accwsc</cp:lastModifiedBy>
  <cp:lastPrinted>2019-04-11T02:29:55Z</cp:lastPrinted>
  <dcterms:created xsi:type="dcterms:W3CDTF">2019-04-03T05:48:34Z</dcterms:created>
  <dcterms:modified xsi:type="dcterms:W3CDTF">2019-04-14T09:39:02Z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